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75" windowWidth="20610" windowHeight="9735" tabRatio="876" activeTab="3"/>
  </bookViews>
  <sheets>
    <sheet name="DAY 1 INPUT" sheetId="8" r:id="rId1"/>
    <sheet name="Day1summary" sheetId="3" r:id="rId2"/>
    <sheet name="DAY 2 INPUT" sheetId="10" r:id="rId3"/>
    <sheet name="Day2summary" sheetId="5" r:id="rId4"/>
    <sheet name="Saturday points" sheetId="6" r:id="rId5"/>
    <sheet name="RESULTS" sheetId="11" r:id="rId6"/>
    <sheet name=" Info Only - Ryder Cup SS" sheetId="12" r:id="rId7"/>
    <sheet name="Ryder Cup DS" sheetId="17" r:id="rId8"/>
    <sheet name="Day 1 Cards" sheetId="13" r:id="rId9"/>
    <sheet name="Day 2 Cards" sheetId="14" r:id="rId10"/>
    <sheet name="Handicap Review" sheetId="15" r:id="rId11"/>
  </sheets>
  <calcPr calcId="145621"/>
</workbook>
</file>

<file path=xl/calcChain.xml><?xml version="1.0" encoding="utf-8"?>
<calcChain xmlns="http://schemas.openxmlformats.org/spreadsheetml/2006/main">
  <c r="AN17" i="11" l="1"/>
  <c r="AL17" i="11"/>
  <c r="AN7" i="11"/>
  <c r="AL7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AO17" i="11"/>
  <c r="AM17" i="11"/>
  <c r="AK17" i="11"/>
  <c r="AJ17" i="11"/>
  <c r="AG17" i="11"/>
  <c r="AF17" i="11"/>
  <c r="AE17" i="11"/>
  <c r="AD17" i="11"/>
  <c r="AC17" i="11"/>
  <c r="AB17" i="11"/>
  <c r="AO7" i="11"/>
  <c r="AM7" i="11"/>
  <c r="AK7" i="11"/>
  <c r="AJ7" i="11"/>
  <c r="AG7" i="11"/>
  <c r="AF7" i="11"/>
  <c r="AE7" i="11"/>
  <c r="AD7" i="11"/>
  <c r="AC7" i="11"/>
  <c r="AB7" i="11"/>
  <c r="P208" i="17"/>
  <c r="P207" i="17"/>
  <c r="P206" i="17"/>
  <c r="P205" i="17"/>
  <c r="P204" i="17"/>
  <c r="P203" i="17"/>
  <c r="L208" i="17"/>
  <c r="L207" i="17"/>
  <c r="L206" i="17"/>
  <c r="L205" i="17"/>
  <c r="L204" i="17"/>
  <c r="L203" i="17"/>
  <c r="O28" i="11"/>
  <c r="N28" i="11"/>
  <c r="M28" i="11"/>
  <c r="L28" i="11"/>
  <c r="K28" i="11"/>
  <c r="J28" i="11"/>
  <c r="I28" i="11"/>
  <c r="H28" i="11"/>
  <c r="G28" i="11"/>
  <c r="F28" i="11"/>
  <c r="E28" i="11"/>
  <c r="D28" i="11"/>
  <c r="Q15" i="10"/>
  <c r="P15" i="10"/>
  <c r="O15" i="10"/>
  <c r="N15" i="10"/>
  <c r="M15" i="10"/>
  <c r="L15" i="10"/>
  <c r="K15" i="10"/>
  <c r="J15" i="10"/>
  <c r="I15" i="10"/>
  <c r="H15" i="10"/>
  <c r="G15" i="10"/>
  <c r="F15" i="10"/>
  <c r="I15" i="8"/>
  <c r="Q15" i="8"/>
  <c r="P15" i="8"/>
  <c r="O15" i="8"/>
  <c r="N15" i="8"/>
  <c r="M15" i="8"/>
  <c r="L15" i="8"/>
  <c r="K15" i="8"/>
  <c r="J15" i="8"/>
  <c r="H15" i="8"/>
  <c r="G15" i="8"/>
  <c r="F15" i="8"/>
  <c r="P11" i="5"/>
  <c r="O11" i="5"/>
  <c r="N11" i="5"/>
  <c r="M11" i="5"/>
  <c r="L11" i="5"/>
  <c r="K11" i="5"/>
  <c r="J11" i="5"/>
  <c r="I11" i="5"/>
  <c r="H11" i="5"/>
  <c r="G11" i="5"/>
  <c r="F11" i="5"/>
  <c r="E11" i="5"/>
  <c r="P11" i="3"/>
  <c r="O11" i="3"/>
  <c r="N11" i="3"/>
  <c r="M11" i="3"/>
  <c r="L11" i="3"/>
  <c r="K11" i="3"/>
  <c r="J11" i="3"/>
  <c r="I11" i="3"/>
  <c r="H11" i="3"/>
  <c r="G11" i="3"/>
  <c r="F11" i="3"/>
  <c r="E11" i="3"/>
  <c r="P24" i="5"/>
  <c r="O24" i="5"/>
  <c r="N24" i="5"/>
  <c r="M24" i="5"/>
  <c r="L24" i="5"/>
  <c r="K24" i="5"/>
  <c r="J24" i="5"/>
  <c r="I24" i="5"/>
  <c r="H24" i="5"/>
  <c r="G24" i="5"/>
  <c r="F24" i="5"/>
  <c r="E24" i="5"/>
  <c r="R26" i="15"/>
  <c r="Q26" i="15"/>
  <c r="P26" i="15"/>
  <c r="O26" i="15"/>
  <c r="N26" i="15"/>
  <c r="M26" i="15"/>
  <c r="L26" i="15"/>
  <c r="K26" i="15"/>
  <c r="J26" i="15"/>
  <c r="I26" i="15"/>
  <c r="H26" i="15"/>
  <c r="G26" i="15"/>
  <c r="P207" i="12"/>
  <c r="P206" i="12"/>
  <c r="P205" i="12"/>
  <c r="P204" i="12"/>
  <c r="P203" i="12"/>
  <c r="P202" i="12"/>
  <c r="L207" i="12"/>
  <c r="L206" i="12"/>
  <c r="L205" i="12"/>
  <c r="L204" i="12"/>
  <c r="L203" i="12"/>
  <c r="L202" i="12"/>
  <c r="P193" i="12"/>
  <c r="P192" i="12"/>
  <c r="P191" i="12"/>
  <c r="P190" i="12"/>
  <c r="P189" i="12"/>
  <c r="P188" i="12"/>
  <c r="L193" i="12"/>
  <c r="L192" i="12"/>
  <c r="L191" i="12"/>
  <c r="L190" i="12"/>
  <c r="L189" i="12"/>
  <c r="L188" i="12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105" i="17"/>
  <c r="H39" i="17"/>
  <c r="H111" i="17"/>
  <c r="H45" i="17"/>
  <c r="H113" i="17"/>
  <c r="H47" i="17"/>
  <c r="H116" i="17"/>
  <c r="H50" i="17"/>
  <c r="H119" i="17"/>
  <c r="H53" i="17"/>
  <c r="H102" i="17"/>
  <c r="H36" i="17"/>
  <c r="H104" i="17"/>
  <c r="H38" i="17"/>
  <c r="H106" i="17"/>
  <c r="H40" i="17"/>
  <c r="H108" i="17"/>
  <c r="H42" i="17"/>
  <c r="H110" i="17"/>
  <c r="H44" i="17"/>
  <c r="H114" i="17"/>
  <c r="H48" i="17"/>
  <c r="H117" i="17"/>
  <c r="H51" i="17"/>
  <c r="H112" i="17"/>
  <c r="H46" i="17"/>
  <c r="H115" i="17"/>
  <c r="H49" i="17"/>
  <c r="H103" i="17"/>
  <c r="H37" i="17"/>
  <c r="H107" i="17"/>
  <c r="H41" i="17"/>
  <c r="H109" i="17"/>
  <c r="H43" i="17"/>
  <c r="H118" i="17"/>
  <c r="H52" i="17"/>
  <c r="G2" i="15"/>
  <c r="H2" i="15"/>
  <c r="I2" i="15"/>
  <c r="J2" i="15"/>
  <c r="K2" i="15"/>
  <c r="L2" i="15"/>
  <c r="M2" i="15"/>
  <c r="N2" i="15"/>
  <c r="O2" i="15"/>
  <c r="P2" i="15"/>
  <c r="Q2" i="15"/>
  <c r="R2" i="15"/>
  <c r="G3" i="15"/>
  <c r="H3" i="15"/>
  <c r="I3" i="15"/>
  <c r="J3" i="15"/>
  <c r="K3" i="15"/>
  <c r="L3" i="15"/>
  <c r="M3" i="15"/>
  <c r="N3" i="15"/>
  <c r="O3" i="15"/>
  <c r="P3" i="15"/>
  <c r="Q3" i="15"/>
  <c r="R3" i="15"/>
  <c r="G5" i="15"/>
  <c r="H5" i="15"/>
  <c r="I5" i="15"/>
  <c r="J5" i="15"/>
  <c r="K5" i="15"/>
  <c r="L5" i="15"/>
  <c r="M5" i="15"/>
  <c r="N5" i="15"/>
  <c r="O5" i="15"/>
  <c r="P5" i="15"/>
  <c r="Q5" i="15"/>
  <c r="R5" i="15"/>
  <c r="G8" i="15"/>
  <c r="H8" i="15"/>
  <c r="I8" i="15"/>
  <c r="J8" i="15"/>
  <c r="K8" i="15"/>
  <c r="L8" i="15"/>
  <c r="M8" i="15"/>
  <c r="N8" i="15"/>
  <c r="O8" i="15"/>
  <c r="P8" i="15"/>
  <c r="Q8" i="15"/>
  <c r="R8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K4" i="14"/>
  <c r="AZ4" i="14" s="1"/>
  <c r="L4" i="14"/>
  <c r="M4" i="14"/>
  <c r="N4" i="14"/>
  <c r="BC4" i="14"/>
  <c r="BA4" i="14"/>
  <c r="K5" i="14"/>
  <c r="D16" i="14"/>
  <c r="S16" i="14" s="1"/>
  <c r="L5" i="14"/>
  <c r="M5" i="14"/>
  <c r="N5" i="14"/>
  <c r="AI29" i="14" s="1"/>
  <c r="D29" i="14"/>
  <c r="B9" i="14"/>
  <c r="C9" i="14"/>
  <c r="F10" i="14"/>
  <c r="K10" i="14"/>
  <c r="AU10" i="14"/>
  <c r="C11" i="14"/>
  <c r="D11" i="14"/>
  <c r="F11" i="14"/>
  <c r="G11" i="14"/>
  <c r="H11" i="14"/>
  <c r="I11" i="14"/>
  <c r="C12" i="14"/>
  <c r="D12" i="14"/>
  <c r="AA12" i="14"/>
  <c r="F12" i="14"/>
  <c r="G12" i="14"/>
  <c r="H12" i="14"/>
  <c r="I12" i="14"/>
  <c r="C13" i="14"/>
  <c r="D13" i="14"/>
  <c r="F13" i="14"/>
  <c r="G13" i="14"/>
  <c r="H13" i="14"/>
  <c r="I13" i="14"/>
  <c r="C14" i="14"/>
  <c r="D14" i="14"/>
  <c r="S14" i="14" s="1"/>
  <c r="F14" i="14"/>
  <c r="G14" i="14"/>
  <c r="H14" i="14"/>
  <c r="I14" i="14"/>
  <c r="C15" i="14"/>
  <c r="D15" i="14"/>
  <c r="F15" i="14"/>
  <c r="G15" i="14"/>
  <c r="H15" i="14"/>
  <c r="I15" i="14"/>
  <c r="C16" i="14"/>
  <c r="AZ16" i="14"/>
  <c r="F16" i="14"/>
  <c r="G16" i="14"/>
  <c r="H16" i="14"/>
  <c r="M16" i="14"/>
  <c r="I16" i="14"/>
  <c r="C17" i="14"/>
  <c r="D17" i="14"/>
  <c r="F17" i="14"/>
  <c r="G17" i="14"/>
  <c r="H17" i="14"/>
  <c r="I17" i="14"/>
  <c r="C18" i="14"/>
  <c r="D18" i="14"/>
  <c r="AQ18" i="14" s="1"/>
  <c r="F18" i="14"/>
  <c r="G18" i="14"/>
  <c r="H18" i="14"/>
  <c r="I18" i="14"/>
  <c r="C19" i="14"/>
  <c r="D19" i="14"/>
  <c r="AQ19" i="14" s="1"/>
  <c r="F19" i="14"/>
  <c r="G19" i="14"/>
  <c r="H19" i="14"/>
  <c r="I19" i="14"/>
  <c r="C21" i="14"/>
  <c r="D21" i="14"/>
  <c r="F21" i="14"/>
  <c r="G21" i="14"/>
  <c r="H21" i="14"/>
  <c r="I21" i="14"/>
  <c r="C22" i="14"/>
  <c r="D22" i="14"/>
  <c r="F22" i="14"/>
  <c r="G22" i="14"/>
  <c r="H22" i="14"/>
  <c r="I22" i="14"/>
  <c r="AZ22" i="14"/>
  <c r="C23" i="14"/>
  <c r="D23" i="14"/>
  <c r="BH23" i="14" s="1"/>
  <c r="F23" i="14"/>
  <c r="G23" i="14"/>
  <c r="H23" i="14"/>
  <c r="I23" i="14"/>
  <c r="C24" i="14"/>
  <c r="AO24" i="14" s="1"/>
  <c r="AP24" i="14" s="1"/>
  <c r="D24" i="14"/>
  <c r="F24" i="14"/>
  <c r="G24" i="14"/>
  <c r="H24" i="14"/>
  <c r="I24" i="14"/>
  <c r="C25" i="14"/>
  <c r="D25" i="14"/>
  <c r="W25" i="14" s="1"/>
  <c r="F25" i="14"/>
  <c r="G25" i="14"/>
  <c r="H25" i="14"/>
  <c r="M25" i="14"/>
  <c r="I25" i="14"/>
  <c r="C26" i="14"/>
  <c r="D26" i="14"/>
  <c r="AQ26" i="14" s="1"/>
  <c r="F26" i="14"/>
  <c r="G26" i="14"/>
  <c r="H26" i="14"/>
  <c r="I26" i="14"/>
  <c r="C27" i="14"/>
  <c r="D27" i="14"/>
  <c r="Q27" i="14" s="1"/>
  <c r="AG27" i="14"/>
  <c r="F27" i="14"/>
  <c r="G27" i="14"/>
  <c r="H27" i="14"/>
  <c r="I27" i="14"/>
  <c r="AQ27" i="14"/>
  <c r="BE27" i="14"/>
  <c r="C28" i="14"/>
  <c r="D28" i="14"/>
  <c r="F28" i="14"/>
  <c r="G28" i="14"/>
  <c r="H28" i="14"/>
  <c r="I28" i="14"/>
  <c r="AG28" i="14"/>
  <c r="C29" i="14"/>
  <c r="BA29" i="14"/>
  <c r="F29" i="14"/>
  <c r="G29" i="14"/>
  <c r="H29" i="14"/>
  <c r="I29" i="14"/>
  <c r="Q29" i="14"/>
  <c r="S29" i="14"/>
  <c r="AC29" i="14"/>
  <c r="AQ29" i="14"/>
  <c r="K39" i="14"/>
  <c r="AZ39" i="14"/>
  <c r="L39" i="14"/>
  <c r="BA39" i="14"/>
  <c r="M39" i="14"/>
  <c r="H45" i="14"/>
  <c r="N39" i="14"/>
  <c r="AF45" i="14" s="1"/>
  <c r="BC39" i="14"/>
  <c r="K40" i="14"/>
  <c r="D53" i="14"/>
  <c r="C53" i="14"/>
  <c r="AO53" i="14"/>
  <c r="L40" i="14"/>
  <c r="D52" i="14"/>
  <c r="W52" i="14" s="1"/>
  <c r="M40" i="14"/>
  <c r="AB58" i="14" s="1"/>
  <c r="N40" i="14"/>
  <c r="D48" i="14"/>
  <c r="AH48" i="14" s="1"/>
  <c r="AJ48" i="14" s="1"/>
  <c r="AK48" i="14" s="1"/>
  <c r="S104" i="17" s="1"/>
  <c r="C48" i="14"/>
  <c r="BF48" i="14"/>
  <c r="B44" i="14"/>
  <c r="C44" i="14"/>
  <c r="M45" i="14"/>
  <c r="N45" i="14"/>
  <c r="C46" i="14"/>
  <c r="D46" i="14"/>
  <c r="F46" i="14"/>
  <c r="G46" i="14"/>
  <c r="H46" i="14"/>
  <c r="I46" i="14"/>
  <c r="C47" i="14"/>
  <c r="BA47" i="14" s="1"/>
  <c r="BB47" i="14" s="1"/>
  <c r="D47" i="14"/>
  <c r="F47" i="14"/>
  <c r="G47" i="14"/>
  <c r="H47" i="14"/>
  <c r="I47" i="14"/>
  <c r="F48" i="14"/>
  <c r="G48" i="14"/>
  <c r="H48" i="14"/>
  <c r="M48" i="14"/>
  <c r="I48" i="14"/>
  <c r="AF48" i="14"/>
  <c r="BE48" i="14"/>
  <c r="C49" i="14"/>
  <c r="D49" i="14"/>
  <c r="F49" i="14"/>
  <c r="G49" i="14"/>
  <c r="H49" i="14"/>
  <c r="M49" i="14"/>
  <c r="I49" i="14"/>
  <c r="AO49" i="14"/>
  <c r="AP49" i="14" s="1"/>
  <c r="C50" i="14"/>
  <c r="D50" i="14"/>
  <c r="BE50" i="14"/>
  <c r="F50" i="14"/>
  <c r="G50" i="14"/>
  <c r="H50" i="14"/>
  <c r="M50" i="14"/>
  <c r="I50" i="14"/>
  <c r="AF50" i="14"/>
  <c r="AG50" i="14"/>
  <c r="C51" i="14"/>
  <c r="D51" i="14"/>
  <c r="AG51" i="14" s="1"/>
  <c r="F51" i="14"/>
  <c r="G51" i="14"/>
  <c r="H51" i="14"/>
  <c r="M51" i="14" s="1"/>
  <c r="I51" i="14"/>
  <c r="AZ51" i="14"/>
  <c r="C52" i="14"/>
  <c r="F52" i="14"/>
  <c r="G52" i="14"/>
  <c r="H52" i="14"/>
  <c r="I52" i="14"/>
  <c r="F53" i="14"/>
  <c r="G53" i="14"/>
  <c r="H53" i="14"/>
  <c r="M53" i="14" s="1"/>
  <c r="I53" i="14"/>
  <c r="N53" i="14" s="1"/>
  <c r="C54" i="14"/>
  <c r="L54" i="14" s="1"/>
  <c r="D54" i="14"/>
  <c r="BE54" i="14" s="1"/>
  <c r="F54" i="14"/>
  <c r="G54" i="14"/>
  <c r="H54" i="14"/>
  <c r="I54" i="14"/>
  <c r="M54" i="14"/>
  <c r="C56" i="14"/>
  <c r="D56" i="14"/>
  <c r="F56" i="14"/>
  <c r="G56" i="14"/>
  <c r="H56" i="14"/>
  <c r="I56" i="14"/>
  <c r="AH56" i="14"/>
  <c r="C57" i="14"/>
  <c r="D57" i="14"/>
  <c r="AG57" i="14" s="1"/>
  <c r="F57" i="14"/>
  <c r="G57" i="14"/>
  <c r="H57" i="14"/>
  <c r="I57" i="14"/>
  <c r="AF57" i="14"/>
  <c r="C58" i="14"/>
  <c r="F58" i="14"/>
  <c r="K58" i="14" s="1"/>
  <c r="D58" i="14"/>
  <c r="AH58" i="14" s="1"/>
  <c r="G58" i="14"/>
  <c r="H58" i="14"/>
  <c r="I58" i="14"/>
  <c r="AG58" i="14"/>
  <c r="C59" i="14"/>
  <c r="D59" i="14"/>
  <c r="F59" i="14"/>
  <c r="G59" i="14"/>
  <c r="H59" i="14"/>
  <c r="I59" i="14"/>
  <c r="AZ59" i="14"/>
  <c r="C60" i="14"/>
  <c r="D60" i="14"/>
  <c r="F60" i="14"/>
  <c r="G60" i="14"/>
  <c r="H60" i="14"/>
  <c r="I60" i="14"/>
  <c r="C61" i="14"/>
  <c r="D61" i="14"/>
  <c r="BE61" i="14" s="1"/>
  <c r="F61" i="14"/>
  <c r="G61" i="14"/>
  <c r="H61" i="14"/>
  <c r="M61" i="14" s="1"/>
  <c r="I61" i="14"/>
  <c r="C62" i="14"/>
  <c r="D62" i="14"/>
  <c r="AF62" i="14"/>
  <c r="F62" i="14"/>
  <c r="G62" i="14"/>
  <c r="H62" i="14"/>
  <c r="M62" i="14"/>
  <c r="I62" i="14"/>
  <c r="K62" i="14"/>
  <c r="AC62" i="14"/>
  <c r="AH62" i="14"/>
  <c r="AZ62" i="14"/>
  <c r="C63" i="14"/>
  <c r="D63" i="14"/>
  <c r="AN63" i="14"/>
  <c r="F63" i="14"/>
  <c r="G63" i="14"/>
  <c r="H63" i="14"/>
  <c r="M63" i="14"/>
  <c r="I63" i="14"/>
  <c r="C64" i="14"/>
  <c r="D64" i="14"/>
  <c r="AZ64" i="14"/>
  <c r="F64" i="14"/>
  <c r="G64" i="14"/>
  <c r="H64" i="14"/>
  <c r="M64" i="14"/>
  <c r="I64" i="14"/>
  <c r="Q64" i="14"/>
  <c r="K74" i="14"/>
  <c r="L74" i="14"/>
  <c r="BA74" i="14" s="1"/>
  <c r="M74" i="14"/>
  <c r="H80" i="14" s="1"/>
  <c r="N74" i="14"/>
  <c r="K75" i="14"/>
  <c r="L75" i="14"/>
  <c r="M75" i="14"/>
  <c r="AC86" i="14" s="1"/>
  <c r="D86" i="14"/>
  <c r="N75" i="14"/>
  <c r="AH84" i="14" s="1"/>
  <c r="B79" i="14"/>
  <c r="C79" i="14"/>
  <c r="C81" i="14"/>
  <c r="D81" i="14"/>
  <c r="F81" i="14"/>
  <c r="G81" i="14"/>
  <c r="L81" i="14" s="1"/>
  <c r="H81" i="14"/>
  <c r="I81" i="14"/>
  <c r="C82" i="14"/>
  <c r="D82" i="14"/>
  <c r="F82" i="14"/>
  <c r="G82" i="14"/>
  <c r="H82" i="14"/>
  <c r="M82" i="14" s="1"/>
  <c r="I82" i="14"/>
  <c r="N82" i="14" s="1"/>
  <c r="C83" i="14"/>
  <c r="D83" i="14"/>
  <c r="F83" i="14"/>
  <c r="G83" i="14"/>
  <c r="H83" i="14"/>
  <c r="M83" i="14" s="1"/>
  <c r="I83" i="14"/>
  <c r="C84" i="14"/>
  <c r="D84" i="14"/>
  <c r="F84" i="14"/>
  <c r="G84" i="14"/>
  <c r="H84" i="14"/>
  <c r="M84" i="14" s="1"/>
  <c r="I84" i="14"/>
  <c r="C85" i="14"/>
  <c r="D85" i="14"/>
  <c r="F85" i="14"/>
  <c r="G85" i="14"/>
  <c r="L85" i="14"/>
  <c r="H85" i="14"/>
  <c r="M85" i="14"/>
  <c r="I85" i="14"/>
  <c r="AZ85" i="14"/>
  <c r="C86" i="14"/>
  <c r="F86" i="14"/>
  <c r="G86" i="14"/>
  <c r="H86" i="14"/>
  <c r="M86" i="14" s="1"/>
  <c r="I86" i="14"/>
  <c r="C87" i="14"/>
  <c r="D87" i="14"/>
  <c r="AZ87" i="14" s="1"/>
  <c r="F87" i="14"/>
  <c r="G87" i="14"/>
  <c r="H87" i="14"/>
  <c r="I87" i="14"/>
  <c r="C88" i="14"/>
  <c r="D88" i="14"/>
  <c r="AF88" i="14"/>
  <c r="F88" i="14"/>
  <c r="G88" i="14"/>
  <c r="H88" i="14"/>
  <c r="I88" i="14"/>
  <c r="AA88" i="14"/>
  <c r="AG88" i="14"/>
  <c r="C89" i="14"/>
  <c r="D89" i="14"/>
  <c r="AZ89" i="14" s="1"/>
  <c r="F89" i="14"/>
  <c r="G89" i="14"/>
  <c r="H89" i="14"/>
  <c r="I89" i="14"/>
  <c r="C91" i="14"/>
  <c r="D91" i="14"/>
  <c r="F91" i="14"/>
  <c r="G91" i="14"/>
  <c r="H91" i="14"/>
  <c r="I91" i="14"/>
  <c r="C92" i="14"/>
  <c r="D92" i="14"/>
  <c r="AB92" i="14" s="1"/>
  <c r="F92" i="14"/>
  <c r="G92" i="14"/>
  <c r="H92" i="14"/>
  <c r="I92" i="14"/>
  <c r="N92" i="14"/>
  <c r="C93" i="14"/>
  <c r="D93" i="14"/>
  <c r="F93" i="14"/>
  <c r="G93" i="14"/>
  <c r="L93" i="14" s="1"/>
  <c r="H93" i="14"/>
  <c r="M93" i="14" s="1"/>
  <c r="I93" i="14"/>
  <c r="C94" i="14"/>
  <c r="D94" i="14"/>
  <c r="F94" i="14"/>
  <c r="G94" i="14"/>
  <c r="H94" i="14"/>
  <c r="M94" i="14" s="1"/>
  <c r="I94" i="14"/>
  <c r="C95" i="14"/>
  <c r="D95" i="14"/>
  <c r="F95" i="14"/>
  <c r="G95" i="14"/>
  <c r="H95" i="14"/>
  <c r="I95" i="14"/>
  <c r="AF95" i="14"/>
  <c r="C96" i="14"/>
  <c r="D96" i="14"/>
  <c r="F96" i="14"/>
  <c r="G96" i="14"/>
  <c r="H96" i="14"/>
  <c r="I96" i="14"/>
  <c r="C97" i="14"/>
  <c r="D97" i="14"/>
  <c r="BE97" i="14" s="1"/>
  <c r="F97" i="14"/>
  <c r="G97" i="14"/>
  <c r="H97" i="14"/>
  <c r="I97" i="14"/>
  <c r="N97" i="14" s="1"/>
  <c r="C98" i="14"/>
  <c r="D98" i="14"/>
  <c r="Q98" i="14" s="1"/>
  <c r="F98" i="14"/>
  <c r="G98" i="14"/>
  <c r="H98" i="14"/>
  <c r="M98" i="14"/>
  <c r="I98" i="14"/>
  <c r="BE98" i="14"/>
  <c r="C99" i="14"/>
  <c r="D99" i="14"/>
  <c r="F99" i="14"/>
  <c r="G99" i="14"/>
  <c r="H99" i="14"/>
  <c r="I99" i="14"/>
  <c r="K4" i="13"/>
  <c r="F10" i="13"/>
  <c r="L4" i="13"/>
  <c r="G10" i="13"/>
  <c r="M4" i="13"/>
  <c r="M10" i="13"/>
  <c r="N4" i="13"/>
  <c r="BA4" i="13"/>
  <c r="K5" i="13"/>
  <c r="L5" i="13"/>
  <c r="W13" i="13" s="1"/>
  <c r="D13" i="13"/>
  <c r="M5" i="13"/>
  <c r="D14" i="13"/>
  <c r="AA14" i="13" s="1"/>
  <c r="N5" i="13"/>
  <c r="AH11" i="13" s="1"/>
  <c r="D11" i="13"/>
  <c r="AG11" i="13"/>
  <c r="B9" i="13"/>
  <c r="C9" i="13"/>
  <c r="C11" i="13"/>
  <c r="F11" i="13"/>
  <c r="G11" i="13"/>
  <c r="H11" i="13"/>
  <c r="M11" i="13" s="1"/>
  <c r="I11" i="13"/>
  <c r="C12" i="13"/>
  <c r="D12" i="13"/>
  <c r="S12" i="13"/>
  <c r="F12" i="13"/>
  <c r="G12" i="13"/>
  <c r="H12" i="13"/>
  <c r="I12" i="13"/>
  <c r="C13" i="13"/>
  <c r="AI13" i="13"/>
  <c r="F13" i="13"/>
  <c r="G13" i="13"/>
  <c r="H13" i="13"/>
  <c r="M13" i="13"/>
  <c r="I13" i="13"/>
  <c r="AQ13" i="13"/>
  <c r="C14" i="13"/>
  <c r="AQ14" i="13"/>
  <c r="F14" i="13"/>
  <c r="G14" i="13"/>
  <c r="L14" i="13" s="1"/>
  <c r="H14" i="13"/>
  <c r="M14" i="13" s="1"/>
  <c r="I14" i="13"/>
  <c r="AH14" i="13"/>
  <c r="C15" i="13"/>
  <c r="D15" i="13"/>
  <c r="AN15" i="13"/>
  <c r="F15" i="13"/>
  <c r="G15" i="13"/>
  <c r="H15" i="13"/>
  <c r="M15" i="13"/>
  <c r="I15" i="13"/>
  <c r="AU15" i="13"/>
  <c r="C16" i="13"/>
  <c r="D16" i="13"/>
  <c r="AQ16" i="13" s="1"/>
  <c r="F16" i="13"/>
  <c r="G16" i="13"/>
  <c r="H16" i="13"/>
  <c r="M16" i="13" s="1"/>
  <c r="I16" i="13"/>
  <c r="AA16" i="13"/>
  <c r="C17" i="13"/>
  <c r="G17" i="13"/>
  <c r="L17" i="13" s="1"/>
  <c r="D17" i="13"/>
  <c r="Q17" i="13" s="1"/>
  <c r="F17" i="13"/>
  <c r="H17" i="13"/>
  <c r="M17" i="13"/>
  <c r="I17" i="13"/>
  <c r="C18" i="13"/>
  <c r="M18" i="13" s="1"/>
  <c r="D18" i="13"/>
  <c r="AN18" i="13"/>
  <c r="F18" i="13"/>
  <c r="G18" i="13"/>
  <c r="H18" i="13"/>
  <c r="I18" i="13"/>
  <c r="C19" i="13"/>
  <c r="M19" i="13" s="1"/>
  <c r="D19" i="13"/>
  <c r="R19" i="13"/>
  <c r="F19" i="13"/>
  <c r="G19" i="13"/>
  <c r="H19" i="13"/>
  <c r="I19" i="13"/>
  <c r="AF19" i="13"/>
  <c r="AN19" i="13"/>
  <c r="C21" i="13"/>
  <c r="G21" i="13"/>
  <c r="L21" i="13"/>
  <c r="D21" i="13"/>
  <c r="F21" i="13"/>
  <c r="H21" i="13"/>
  <c r="M21" i="13"/>
  <c r="I21" i="13"/>
  <c r="P21" i="13"/>
  <c r="C22" i="13"/>
  <c r="F22" i="13"/>
  <c r="K22" i="13" s="1"/>
  <c r="D22" i="13"/>
  <c r="P22" i="13" s="1"/>
  <c r="G22" i="13"/>
  <c r="H22" i="13"/>
  <c r="M22" i="13" s="1"/>
  <c r="I22" i="13"/>
  <c r="C23" i="13"/>
  <c r="D23" i="13"/>
  <c r="BH23" i="13" s="1"/>
  <c r="F23" i="13"/>
  <c r="G23" i="13"/>
  <c r="H23" i="13"/>
  <c r="I23" i="13"/>
  <c r="AA23" i="13"/>
  <c r="C24" i="13"/>
  <c r="D24" i="13"/>
  <c r="S24" i="13"/>
  <c r="F24" i="13"/>
  <c r="G24" i="13"/>
  <c r="H24" i="13"/>
  <c r="I24" i="13"/>
  <c r="AN24" i="13"/>
  <c r="AQ24" i="13"/>
  <c r="C25" i="13"/>
  <c r="D25" i="13"/>
  <c r="R25" i="13"/>
  <c r="F25" i="13"/>
  <c r="G25" i="13"/>
  <c r="H25" i="13"/>
  <c r="I25" i="13"/>
  <c r="N25" i="13" s="1"/>
  <c r="AA25" i="13"/>
  <c r="C26" i="13"/>
  <c r="D26" i="13"/>
  <c r="F26" i="13"/>
  <c r="G26" i="13"/>
  <c r="H26" i="13"/>
  <c r="M26" i="13"/>
  <c r="I26" i="13"/>
  <c r="C27" i="13"/>
  <c r="D27" i="13"/>
  <c r="Q27" i="13"/>
  <c r="F27" i="13"/>
  <c r="G27" i="13"/>
  <c r="H27" i="13"/>
  <c r="M27" i="13"/>
  <c r="I27" i="13"/>
  <c r="C28" i="13"/>
  <c r="D28" i="13"/>
  <c r="F28" i="13"/>
  <c r="G28" i="13"/>
  <c r="L28" i="13"/>
  <c r="H28" i="13"/>
  <c r="M28" i="13"/>
  <c r="I28" i="13"/>
  <c r="N28" i="13"/>
  <c r="C29" i="13"/>
  <c r="D29" i="13"/>
  <c r="AQ29" i="13" s="1"/>
  <c r="F29" i="13"/>
  <c r="G29" i="13"/>
  <c r="H29" i="13"/>
  <c r="M29" i="13" s="1"/>
  <c r="I29" i="13"/>
  <c r="K39" i="13"/>
  <c r="P45" i="13"/>
  <c r="L39" i="13"/>
  <c r="L45" i="13"/>
  <c r="M39" i="13"/>
  <c r="AZ45" i="13"/>
  <c r="N39" i="13"/>
  <c r="K40" i="13"/>
  <c r="Q61" i="13" s="1"/>
  <c r="D50" i="13"/>
  <c r="R50" i="13"/>
  <c r="L40" i="13"/>
  <c r="M40" i="13"/>
  <c r="AZ47" i="13" s="1"/>
  <c r="N40" i="13"/>
  <c r="BE50" i="13"/>
  <c r="B44" i="13"/>
  <c r="C44" i="13"/>
  <c r="K45" i="13"/>
  <c r="V45" i="13"/>
  <c r="C46" i="13"/>
  <c r="D46" i="13"/>
  <c r="F46" i="13"/>
  <c r="G46" i="13"/>
  <c r="H46" i="13"/>
  <c r="I46" i="13"/>
  <c r="C47" i="13"/>
  <c r="M47" i="13" s="1"/>
  <c r="D47" i="13"/>
  <c r="F47" i="13"/>
  <c r="G47" i="13"/>
  <c r="L47" i="13"/>
  <c r="H47" i="13"/>
  <c r="I47" i="13"/>
  <c r="AC47" i="13"/>
  <c r="C48" i="13"/>
  <c r="D48" i="13"/>
  <c r="AF48" i="13"/>
  <c r="F48" i="13"/>
  <c r="G48" i="13"/>
  <c r="H48" i="13"/>
  <c r="M48" i="13"/>
  <c r="I48" i="13"/>
  <c r="C49" i="13"/>
  <c r="D49" i="13"/>
  <c r="F49" i="13"/>
  <c r="G49" i="13"/>
  <c r="L49" i="13"/>
  <c r="H49" i="13"/>
  <c r="M49" i="13"/>
  <c r="I49" i="13"/>
  <c r="AB49" i="13"/>
  <c r="C50" i="13"/>
  <c r="F50" i="13"/>
  <c r="G50" i="13"/>
  <c r="H50" i="13"/>
  <c r="M50" i="13" s="1"/>
  <c r="I50" i="13"/>
  <c r="N50" i="13" s="1"/>
  <c r="AC50" i="13"/>
  <c r="AG50" i="13"/>
  <c r="C51" i="13"/>
  <c r="M51" i="13" s="1"/>
  <c r="D51" i="13"/>
  <c r="BE51" i="13"/>
  <c r="F51" i="13"/>
  <c r="G51" i="13"/>
  <c r="H51" i="13"/>
  <c r="I51" i="13"/>
  <c r="C52" i="13"/>
  <c r="M52" i="13" s="1"/>
  <c r="D52" i="13"/>
  <c r="AC52" i="13"/>
  <c r="F52" i="13"/>
  <c r="G52" i="13"/>
  <c r="H52" i="13"/>
  <c r="I52" i="13"/>
  <c r="C53" i="13"/>
  <c r="D53" i="13"/>
  <c r="F53" i="13"/>
  <c r="G53" i="13"/>
  <c r="H53" i="13"/>
  <c r="M53" i="13" s="1"/>
  <c r="I53" i="13"/>
  <c r="C54" i="13"/>
  <c r="D54" i="13"/>
  <c r="AH54" i="13" s="1"/>
  <c r="F54" i="13"/>
  <c r="G54" i="13"/>
  <c r="H54" i="13"/>
  <c r="M54" i="13"/>
  <c r="I54" i="13"/>
  <c r="C56" i="13"/>
  <c r="D56" i="13"/>
  <c r="R56" i="13" s="1"/>
  <c r="F56" i="13"/>
  <c r="G56" i="13"/>
  <c r="H56" i="13"/>
  <c r="M56" i="13"/>
  <c r="I56" i="13"/>
  <c r="BE56" i="13"/>
  <c r="C57" i="13"/>
  <c r="D57" i="13"/>
  <c r="X57" i="13" s="1"/>
  <c r="F57" i="13"/>
  <c r="K57" i="13"/>
  <c r="G57" i="13"/>
  <c r="H57" i="13"/>
  <c r="M57" i="13" s="1"/>
  <c r="I57" i="13"/>
  <c r="AA57" i="13"/>
  <c r="AN57" i="13"/>
  <c r="C58" i="13"/>
  <c r="D58" i="13"/>
  <c r="F58" i="13"/>
  <c r="G58" i="13"/>
  <c r="H58" i="13"/>
  <c r="M58" i="13" s="1"/>
  <c r="I58" i="13"/>
  <c r="X58" i="13"/>
  <c r="AN58" i="13"/>
  <c r="C59" i="13"/>
  <c r="D59" i="13"/>
  <c r="P59" i="13" s="1"/>
  <c r="F59" i="13"/>
  <c r="G59" i="13"/>
  <c r="H59" i="13"/>
  <c r="M59" i="13"/>
  <c r="I59" i="13"/>
  <c r="AN59" i="13"/>
  <c r="C60" i="13"/>
  <c r="D60" i="13"/>
  <c r="AN60" i="13" s="1"/>
  <c r="F60" i="13"/>
  <c r="G60" i="13"/>
  <c r="H60" i="13"/>
  <c r="M60" i="13" s="1"/>
  <c r="I60" i="13"/>
  <c r="AV60" i="13"/>
  <c r="C61" i="13"/>
  <c r="F61" i="13"/>
  <c r="K61" i="13" s="1"/>
  <c r="D61" i="13"/>
  <c r="G61" i="13"/>
  <c r="H61" i="13"/>
  <c r="M61" i="13"/>
  <c r="I61" i="13"/>
  <c r="C62" i="13"/>
  <c r="D62" i="13"/>
  <c r="F62" i="13"/>
  <c r="G62" i="13"/>
  <c r="H62" i="13"/>
  <c r="M62" i="13" s="1"/>
  <c r="I62" i="13"/>
  <c r="C63" i="13"/>
  <c r="D63" i="13"/>
  <c r="Q63" i="13"/>
  <c r="F63" i="13"/>
  <c r="G63" i="13"/>
  <c r="H63" i="13"/>
  <c r="M63" i="13"/>
  <c r="I63" i="13"/>
  <c r="C64" i="13"/>
  <c r="D64" i="13"/>
  <c r="AC64" i="13"/>
  <c r="F64" i="13"/>
  <c r="G64" i="13"/>
  <c r="H64" i="13"/>
  <c r="M64" i="13"/>
  <c r="I64" i="13"/>
  <c r="R64" i="13"/>
  <c r="K74" i="13"/>
  <c r="F80" i="13"/>
  <c r="L74" i="13"/>
  <c r="G80" i="13"/>
  <c r="M74" i="13"/>
  <c r="N74" i="13"/>
  <c r="I80" i="13" s="1"/>
  <c r="K75" i="13"/>
  <c r="L75" i="13"/>
  <c r="D93" i="13"/>
  <c r="AU93" i="13" s="1"/>
  <c r="M75" i="13"/>
  <c r="AZ84" i="13" s="1"/>
  <c r="N75" i="13"/>
  <c r="D86" i="13"/>
  <c r="BE86" i="13" s="1"/>
  <c r="B79" i="13"/>
  <c r="C79" i="13"/>
  <c r="K80" i="13"/>
  <c r="L80" i="13"/>
  <c r="C81" i="13"/>
  <c r="G81" i="13"/>
  <c r="L81" i="13"/>
  <c r="D81" i="13"/>
  <c r="F81" i="13"/>
  <c r="H81" i="13"/>
  <c r="M81" i="13"/>
  <c r="I81" i="13"/>
  <c r="N81" i="13"/>
  <c r="C82" i="13"/>
  <c r="D82" i="13"/>
  <c r="X82" i="13" s="1"/>
  <c r="F82" i="13"/>
  <c r="G82" i="13"/>
  <c r="L82" i="13"/>
  <c r="H82" i="13"/>
  <c r="M82" i="13" s="1"/>
  <c r="I82" i="13"/>
  <c r="C83" i="13"/>
  <c r="D83" i="13"/>
  <c r="F83" i="13"/>
  <c r="G83" i="13"/>
  <c r="H83" i="13"/>
  <c r="M83" i="13" s="1"/>
  <c r="I83" i="13"/>
  <c r="N83" i="13" s="1"/>
  <c r="X83" i="13"/>
  <c r="C84" i="13"/>
  <c r="D84" i="13"/>
  <c r="F84" i="13"/>
  <c r="G84" i="13"/>
  <c r="H84" i="13"/>
  <c r="I84" i="13"/>
  <c r="M84" i="13"/>
  <c r="AC84" i="13"/>
  <c r="BF84" i="13"/>
  <c r="BG84" i="13" s="1"/>
  <c r="C85" i="13"/>
  <c r="N85" i="13" s="1"/>
  <c r="D85" i="13"/>
  <c r="AB85" i="13"/>
  <c r="F85" i="13"/>
  <c r="G85" i="13"/>
  <c r="H85" i="13"/>
  <c r="I85" i="13"/>
  <c r="C86" i="13"/>
  <c r="K86" i="13" s="1"/>
  <c r="F86" i="13"/>
  <c r="G86" i="13"/>
  <c r="H86" i="13"/>
  <c r="I86" i="13"/>
  <c r="C87" i="13"/>
  <c r="D87" i="13"/>
  <c r="F87" i="13"/>
  <c r="G87" i="13"/>
  <c r="H87" i="13"/>
  <c r="M87" i="13" s="1"/>
  <c r="I87" i="13"/>
  <c r="N87" i="13" s="1"/>
  <c r="C88" i="13"/>
  <c r="D88" i="13"/>
  <c r="X88" i="13" s="1"/>
  <c r="F88" i="13"/>
  <c r="G88" i="13"/>
  <c r="H88" i="13"/>
  <c r="M88" i="13" s="1"/>
  <c r="I88" i="13"/>
  <c r="C89" i="13"/>
  <c r="K89" i="13" s="1"/>
  <c r="D89" i="13"/>
  <c r="F89" i="13"/>
  <c r="G89" i="13"/>
  <c r="H89" i="13"/>
  <c r="M89" i="13" s="1"/>
  <c r="I89" i="13"/>
  <c r="BF89" i="13"/>
  <c r="C91" i="13"/>
  <c r="C92" i="13"/>
  <c r="C93" i="13"/>
  <c r="C94" i="13"/>
  <c r="C95" i="13"/>
  <c r="C96" i="13"/>
  <c r="C97" i="13"/>
  <c r="C98" i="13"/>
  <c r="C99" i="13"/>
  <c r="C100" i="13"/>
  <c r="D91" i="13"/>
  <c r="AB91" i="13"/>
  <c r="F91" i="13"/>
  <c r="G91" i="13"/>
  <c r="H91" i="13"/>
  <c r="I91" i="13"/>
  <c r="N91" i="13" s="1"/>
  <c r="F92" i="13"/>
  <c r="K92" i="13"/>
  <c r="D92" i="13"/>
  <c r="G92" i="13"/>
  <c r="H92" i="13"/>
  <c r="M92" i="13"/>
  <c r="I92" i="13"/>
  <c r="N92" i="13"/>
  <c r="F93" i="13"/>
  <c r="G93" i="13"/>
  <c r="H93" i="13"/>
  <c r="M93" i="13"/>
  <c r="I93" i="13"/>
  <c r="N93" i="13"/>
  <c r="K93" i="13"/>
  <c r="L93" i="13"/>
  <c r="D94" i="13"/>
  <c r="F94" i="13"/>
  <c r="G94" i="13"/>
  <c r="H94" i="13"/>
  <c r="M94" i="13" s="1"/>
  <c r="I94" i="13"/>
  <c r="N94" i="13" s="1"/>
  <c r="D95" i="13"/>
  <c r="AH95" i="13" s="1"/>
  <c r="F95" i="13"/>
  <c r="G95" i="13"/>
  <c r="L95" i="13" s="1"/>
  <c r="H95" i="13"/>
  <c r="M95" i="13"/>
  <c r="I95" i="13"/>
  <c r="AG95" i="13"/>
  <c r="AU95" i="13"/>
  <c r="D96" i="13"/>
  <c r="F96" i="13"/>
  <c r="G96" i="13"/>
  <c r="H96" i="13"/>
  <c r="M96" i="13" s="1"/>
  <c r="I96" i="13"/>
  <c r="AF96" i="13"/>
  <c r="D97" i="13"/>
  <c r="AH97" i="13" s="1"/>
  <c r="F97" i="13"/>
  <c r="G97" i="13"/>
  <c r="H97" i="13"/>
  <c r="M97" i="13"/>
  <c r="I97" i="13"/>
  <c r="AC97" i="13"/>
  <c r="D98" i="13"/>
  <c r="R98" i="13" s="1"/>
  <c r="F98" i="13"/>
  <c r="G98" i="13"/>
  <c r="H98" i="13"/>
  <c r="M98" i="13"/>
  <c r="I98" i="13"/>
  <c r="BE98" i="13"/>
  <c r="D99" i="13"/>
  <c r="V99" i="13" s="1"/>
  <c r="F99" i="13"/>
  <c r="G99" i="13"/>
  <c r="H99" i="13"/>
  <c r="M99" i="13" s="1"/>
  <c r="I99" i="13"/>
  <c r="BE99" i="13"/>
  <c r="F20" i="14"/>
  <c r="F31" i="14"/>
  <c r="AZ74" i="13"/>
  <c r="AN62" i="13"/>
  <c r="R60" i="13"/>
  <c r="P57" i="13"/>
  <c r="AN56" i="13"/>
  <c r="AZ39" i="13"/>
  <c r="AC28" i="13"/>
  <c r="AA19" i="13"/>
  <c r="BE97" i="13"/>
  <c r="AF92" i="13"/>
  <c r="AG89" i="13"/>
  <c r="AA86" i="13"/>
  <c r="AH84" i="13"/>
  <c r="AF81" i="13"/>
  <c r="P80" i="13"/>
  <c r="AF63" i="13"/>
  <c r="AB62" i="13"/>
  <c r="AN61" i="13"/>
  <c r="AF60" i="13"/>
  <c r="P60" i="13"/>
  <c r="BE59" i="13"/>
  <c r="R59" i="13"/>
  <c r="BE58" i="13"/>
  <c r="P58" i="13"/>
  <c r="AO57" i="13"/>
  <c r="BE53" i="13"/>
  <c r="P51" i="13"/>
  <c r="AN50" i="13"/>
  <c r="P50" i="13"/>
  <c r="AH49" i="13"/>
  <c r="BE48" i="13"/>
  <c r="AH47" i="13"/>
  <c r="AN45" i="13"/>
  <c r="N29" i="13"/>
  <c r="AC23" i="13"/>
  <c r="N21" i="13"/>
  <c r="BE17" i="13"/>
  <c r="AB17" i="13"/>
  <c r="K17" i="13"/>
  <c r="AB16" i="13"/>
  <c r="X14" i="13"/>
  <c r="BH13" i="13"/>
  <c r="R13" i="13"/>
  <c r="C90" i="14"/>
  <c r="C101" i="14" s="1"/>
  <c r="AG63" i="14"/>
  <c r="AA61" i="14"/>
  <c r="P48" i="14"/>
  <c r="AZ45" i="14"/>
  <c r="I45" i="14"/>
  <c r="BB39" i="14"/>
  <c r="N29" i="14"/>
  <c r="BE29" i="14"/>
  <c r="AC27" i="14"/>
  <c r="N25" i="14"/>
  <c r="S24" i="14"/>
  <c r="AV23" i="14"/>
  <c r="AW23" i="14"/>
  <c r="AX23" i="14" s="1"/>
  <c r="AY23" i="14" s="1"/>
  <c r="AU23" i="14"/>
  <c r="AA23" i="14"/>
  <c r="R23" i="14"/>
  <c r="AU24" i="14"/>
  <c r="AG23" i="14"/>
  <c r="W23" i="14"/>
  <c r="AO16" i="14"/>
  <c r="Q86" i="13"/>
  <c r="AZ4" i="13"/>
  <c r="Q56" i="13"/>
  <c r="P54" i="13"/>
  <c r="AN49" i="13"/>
  <c r="P47" i="13"/>
  <c r="R46" i="13"/>
  <c r="L22" i="13"/>
  <c r="AZ19" i="13"/>
  <c r="L19" i="13"/>
  <c r="AH17" i="13"/>
  <c r="V17" i="13"/>
  <c r="H100" i="14"/>
  <c r="AG61" i="14"/>
  <c r="BE89" i="13"/>
  <c r="AC85" i="13"/>
  <c r="AN80" i="13"/>
  <c r="AN64" i="13"/>
  <c r="L64" i="13"/>
  <c r="AH62" i="13"/>
  <c r="L62" i="13"/>
  <c r="BE60" i="13"/>
  <c r="AH60" i="13"/>
  <c r="Q60" i="13"/>
  <c r="BF59" i="13"/>
  <c r="BG59" i="13" s="1"/>
  <c r="BJ59" i="13" s="1"/>
  <c r="BK59" i="13" s="1"/>
  <c r="AF59" i="13"/>
  <c r="R58" i="13"/>
  <c r="BE57" i="13"/>
  <c r="AF57" i="13"/>
  <c r="AH56" i="13"/>
  <c r="P56" i="13"/>
  <c r="AH51" i="13"/>
  <c r="L51" i="13"/>
  <c r="Q47" i="13"/>
  <c r="F45" i="13"/>
  <c r="AV23" i="13"/>
  <c r="AW23" i="13" s="1"/>
  <c r="K21" i="13"/>
  <c r="AV19" i="13"/>
  <c r="AW19" i="13"/>
  <c r="AG17" i="13"/>
  <c r="BA14" i="13"/>
  <c r="BB14" i="13" s="1"/>
  <c r="AG12" i="13"/>
  <c r="L94" i="14"/>
  <c r="L92" i="14"/>
  <c r="BB74" i="14"/>
  <c r="AA57" i="14"/>
  <c r="L53" i="14"/>
  <c r="N52" i="14"/>
  <c r="BE45" i="14"/>
  <c r="L24" i="14"/>
  <c r="AZ23" i="14"/>
  <c r="AC23" i="14"/>
  <c r="S23" i="14"/>
  <c r="R93" i="13"/>
  <c r="P93" i="13"/>
  <c r="AN86" i="13"/>
  <c r="P92" i="13"/>
  <c r="R89" i="13"/>
  <c r="R87" i="13"/>
  <c r="L83" i="13"/>
  <c r="P94" i="13"/>
  <c r="Q84" i="13"/>
  <c r="R81" i="13"/>
  <c r="P95" i="13"/>
  <c r="AN89" i="13"/>
  <c r="BB29" i="14"/>
  <c r="BG48" i="14"/>
  <c r="BJ48" i="14"/>
  <c r="BK48" i="14" s="1"/>
  <c r="L56" i="13"/>
  <c r="N52" i="13"/>
  <c r="H90" i="13"/>
  <c r="H101" i="13" s="1"/>
  <c r="K51" i="13"/>
  <c r="K28" i="13"/>
  <c r="N96" i="13"/>
  <c r="BG89" i="13"/>
  <c r="K49" i="13"/>
  <c r="K16" i="13"/>
  <c r="H55" i="14"/>
  <c r="H66" i="14" s="1"/>
  <c r="F30" i="14"/>
  <c r="F100" i="14"/>
  <c r="I65" i="14"/>
  <c r="K53" i="14"/>
  <c r="F55" i="14"/>
  <c r="F66" i="14" s="1"/>
  <c r="N28" i="14"/>
  <c r="G65" i="14"/>
  <c r="H20" i="14"/>
  <c r="H31" i="14" s="1"/>
  <c r="H30" i="14"/>
  <c r="N86" i="14"/>
  <c r="F90" i="14"/>
  <c r="F101" i="14"/>
  <c r="M59" i="14"/>
  <c r="M22" i="14"/>
  <c r="M15" i="14"/>
  <c r="I90" i="14"/>
  <c r="I101" i="14" s="1"/>
  <c r="N62" i="14"/>
  <c r="AU29" i="14"/>
  <c r="K94" i="14"/>
  <c r="G90" i="14"/>
  <c r="G101" i="14"/>
  <c r="M57" i="14"/>
  <c r="N54" i="14"/>
  <c r="M52" i="14"/>
  <c r="K21" i="14"/>
  <c r="AP16" i="14"/>
  <c r="M81" i="14"/>
  <c r="AP53" i="14"/>
  <c r="I55" i="14"/>
  <c r="I66" i="14" s="1"/>
  <c r="K25" i="14"/>
  <c r="I90" i="13"/>
  <c r="I101" i="13"/>
  <c r="X81" i="13"/>
  <c r="AU82" i="13"/>
  <c r="W84" i="13"/>
  <c r="AV89" i="13"/>
  <c r="AW89" i="13" s="1"/>
  <c r="AU98" i="13"/>
  <c r="AV54" i="13"/>
  <c r="AU57" i="13"/>
  <c r="W63" i="13"/>
  <c r="V47" i="13"/>
  <c r="K11" i="13"/>
  <c r="L11" i="13"/>
  <c r="L95" i="14"/>
  <c r="M95" i="14"/>
  <c r="K95" i="14"/>
  <c r="AF93" i="14"/>
  <c r="BE93" i="14"/>
  <c r="AB93" i="14"/>
  <c r="BE83" i="14"/>
  <c r="AA83" i="14"/>
  <c r="AF83" i="14"/>
  <c r="V82" i="14"/>
  <c r="X83" i="14"/>
  <c r="AU85" i="14"/>
  <c r="AU88" i="14"/>
  <c r="AV89" i="14"/>
  <c r="AW89" i="14"/>
  <c r="V93" i="14"/>
  <c r="W83" i="14"/>
  <c r="X89" i="14"/>
  <c r="W81" i="14"/>
  <c r="AU95" i="14"/>
  <c r="AB60" i="14"/>
  <c r="AC60" i="14"/>
  <c r="AH60" i="14"/>
  <c r="AB53" i="14"/>
  <c r="BA53" i="14"/>
  <c r="BB53" i="14" s="1"/>
  <c r="AA46" i="14"/>
  <c r="AC46" i="14"/>
  <c r="K19" i="14"/>
  <c r="M19" i="14"/>
  <c r="BA98" i="13"/>
  <c r="BB98" i="13" s="1"/>
  <c r="N95" i="13"/>
  <c r="BA94" i="13"/>
  <c r="BB94" i="13"/>
  <c r="AH93" i="13"/>
  <c r="W88" i="13"/>
  <c r="N88" i="13"/>
  <c r="R82" i="13"/>
  <c r="Q82" i="13"/>
  <c r="P84" i="13"/>
  <c r="AO84" i="13"/>
  <c r="AP84" i="13"/>
  <c r="R86" i="13"/>
  <c r="Q88" i="13"/>
  <c r="P89" i="13"/>
  <c r="M80" i="13"/>
  <c r="AA80" i="13"/>
  <c r="BE63" i="13"/>
  <c r="AA63" i="13"/>
  <c r="W61" i="13"/>
  <c r="V60" i="13"/>
  <c r="BF54" i="13"/>
  <c r="BG54" i="13" s="1"/>
  <c r="AG54" i="13"/>
  <c r="X46" i="13"/>
  <c r="BH22" i="13"/>
  <c r="AA22" i="13"/>
  <c r="AQ22" i="13"/>
  <c r="F30" i="13"/>
  <c r="BH18" i="13"/>
  <c r="W15" i="13"/>
  <c r="AC15" i="13"/>
  <c r="AQ15" i="13"/>
  <c r="AF15" i="13"/>
  <c r="BA15" i="13"/>
  <c r="BB15" i="13"/>
  <c r="AI15" i="13"/>
  <c r="BF15" i="13"/>
  <c r="BG15" i="13" s="1"/>
  <c r="AV11" i="13"/>
  <c r="AW11" i="13" s="1"/>
  <c r="AU12" i="13"/>
  <c r="AU11" i="13"/>
  <c r="X13" i="13"/>
  <c r="AU13" i="13"/>
  <c r="V14" i="13"/>
  <c r="AU16" i="13"/>
  <c r="AU25" i="13"/>
  <c r="W29" i="13"/>
  <c r="AU14" i="13"/>
  <c r="W17" i="13"/>
  <c r="V18" i="13"/>
  <c r="V19" i="13"/>
  <c r="W14" i="13"/>
  <c r="AV14" i="13"/>
  <c r="AW14" i="13"/>
  <c r="V15" i="13"/>
  <c r="X19" i="13"/>
  <c r="W23" i="13"/>
  <c r="AU23" i="13"/>
  <c r="V95" i="14"/>
  <c r="AH93" i="14"/>
  <c r="K91" i="14"/>
  <c r="L91" i="14"/>
  <c r="N60" i="14"/>
  <c r="K60" i="14"/>
  <c r="M60" i="14"/>
  <c r="AC56" i="14"/>
  <c r="AF56" i="14"/>
  <c r="AG56" i="14"/>
  <c r="AJ56" i="14" s="1"/>
  <c r="AK56" i="14" s="1"/>
  <c r="S111" i="17" s="1"/>
  <c r="AA56" i="14"/>
  <c r="AG48" i="14"/>
  <c r="W28" i="14"/>
  <c r="S28" i="14"/>
  <c r="BE28" i="14"/>
  <c r="AA22" i="14"/>
  <c r="R22" i="14"/>
  <c r="X22" i="14"/>
  <c r="G10" i="14"/>
  <c r="V10" i="14"/>
  <c r="L10" i="14"/>
  <c r="AO99" i="13"/>
  <c r="AP99" i="13" s="1"/>
  <c r="W98" i="13"/>
  <c r="Q97" i="13"/>
  <c r="K95" i="13"/>
  <c r="AF94" i="13"/>
  <c r="AB93" i="13"/>
  <c r="BE92" i="13"/>
  <c r="R91" i="13"/>
  <c r="X89" i="13"/>
  <c r="AN88" i="13"/>
  <c r="R88" i="13"/>
  <c r="AG87" i="13"/>
  <c r="AV84" i="13"/>
  <c r="V84" i="13"/>
  <c r="BE81" i="13"/>
  <c r="AF83" i="13"/>
  <c r="BE83" i="13"/>
  <c r="AG86" i="13"/>
  <c r="BF87" i="13"/>
  <c r="BG87" i="13"/>
  <c r="AF88" i="13"/>
  <c r="AF89" i="13"/>
  <c r="AH91" i="13"/>
  <c r="AG93" i="13"/>
  <c r="BF93" i="13"/>
  <c r="BG93" i="13"/>
  <c r="BE94" i="13"/>
  <c r="AF97" i="13"/>
  <c r="AH99" i="13"/>
  <c r="BC74" i="13"/>
  <c r="AU63" i="13"/>
  <c r="R63" i="13"/>
  <c r="R61" i="13"/>
  <c r="AU58" i="13"/>
  <c r="BE54" i="13"/>
  <c r="Q54" i="13"/>
  <c r="K53" i="13"/>
  <c r="L52" i="13"/>
  <c r="AV50" i="13"/>
  <c r="K50" i="13"/>
  <c r="BA50" i="13"/>
  <c r="BB50" i="13"/>
  <c r="AZ50" i="13"/>
  <c r="BC50" i="13"/>
  <c r="BD50" i="13" s="1"/>
  <c r="AZ29" i="13"/>
  <c r="AB29" i="13"/>
  <c r="AN29" i="13"/>
  <c r="BE21" i="13"/>
  <c r="BF21" i="13"/>
  <c r="BG21" i="13" s="1"/>
  <c r="BE18" i="13"/>
  <c r="AA15" i="13"/>
  <c r="N11" i="13"/>
  <c r="BE99" i="14"/>
  <c r="AF99" i="14"/>
  <c r="BF99" i="14"/>
  <c r="BG99" i="14" s="1"/>
  <c r="BJ99" i="14" s="1"/>
  <c r="BK99" i="14" s="1"/>
  <c r="N95" i="14"/>
  <c r="N91" i="14"/>
  <c r="AC89" i="14"/>
  <c r="AF89" i="14"/>
  <c r="BE89" i="14"/>
  <c r="AB89" i="14"/>
  <c r="X88" i="14"/>
  <c r="L84" i="14"/>
  <c r="BA84" i="14"/>
  <c r="BB84" i="14" s="1"/>
  <c r="K84" i="14"/>
  <c r="AA64" i="14"/>
  <c r="AB64" i="14"/>
  <c r="AD64" i="14" s="1"/>
  <c r="AE64" i="14" s="1"/>
  <c r="G119" i="17" s="1"/>
  <c r="AC64" i="14"/>
  <c r="AF64" i="14"/>
  <c r="AH64" i="14"/>
  <c r="AA47" i="14"/>
  <c r="BE47" i="14"/>
  <c r="AB23" i="14"/>
  <c r="AA24" i="14"/>
  <c r="AC28" i="14"/>
  <c r="AZ14" i="14"/>
  <c r="AZ21" i="14"/>
  <c r="BA23" i="14"/>
  <c r="BB23" i="14" s="1"/>
  <c r="BC23" i="14" s="1"/>
  <c r="BD23" i="14" s="1"/>
  <c r="AC26" i="14"/>
  <c r="AA29" i="14"/>
  <c r="BA24" i="14"/>
  <c r="BB24" i="14" s="1"/>
  <c r="AC24" i="14"/>
  <c r="AA28" i="14"/>
  <c r="P10" i="14"/>
  <c r="AN10" i="14"/>
  <c r="X99" i="13"/>
  <c r="Q98" i="13"/>
  <c r="AN97" i="13"/>
  <c r="R97" i="13"/>
  <c r="BF95" i="13"/>
  <c r="BG95" i="13" s="1"/>
  <c r="X95" i="13"/>
  <c r="R95" i="13"/>
  <c r="AB95" i="13"/>
  <c r="BA95" i="13"/>
  <c r="BB95" i="13"/>
  <c r="BA93" i="13"/>
  <c r="BB93" i="13"/>
  <c r="X93" i="13"/>
  <c r="F100" i="13"/>
  <c r="BA92" i="13"/>
  <c r="BB92" i="13"/>
  <c r="L92" i="13"/>
  <c r="BA91" i="13"/>
  <c r="BB91" i="13" s="1"/>
  <c r="AU89" i="13"/>
  <c r="W89" i="13"/>
  <c r="Q89" i="13"/>
  <c r="AG88" i="13"/>
  <c r="P88" i="13"/>
  <c r="AO86" i="13"/>
  <c r="AP86" i="13"/>
  <c r="X86" i="13"/>
  <c r="AN84" i="13"/>
  <c r="R84" i="13"/>
  <c r="AO82" i="13"/>
  <c r="AP82" i="13" s="1"/>
  <c r="BA81" i="13"/>
  <c r="BB81" i="13" s="1"/>
  <c r="AG63" i="13"/>
  <c r="AJ63" i="13" s="1"/>
  <c r="AK63" i="13" s="1"/>
  <c r="AH63" i="13"/>
  <c r="P63" i="13"/>
  <c r="AO61" i="13"/>
  <c r="Q59" i="13"/>
  <c r="AC59" i="13"/>
  <c r="AZ59" i="13"/>
  <c r="Q57" i="13"/>
  <c r="R57" i="13"/>
  <c r="AN54" i="13"/>
  <c r="N53" i="13"/>
  <c r="L53" i="13"/>
  <c r="AO52" i="13"/>
  <c r="AP52" i="13" s="1"/>
  <c r="K52" i="13"/>
  <c r="AN51" i="13"/>
  <c r="AB51" i="13"/>
  <c r="BF49" i="13"/>
  <c r="BG49" i="13"/>
  <c r="N48" i="13"/>
  <c r="I45" i="13"/>
  <c r="BC39" i="13"/>
  <c r="BE29" i="13"/>
  <c r="V24" i="13"/>
  <c r="V23" i="13"/>
  <c r="AZ23" i="13"/>
  <c r="AI23" i="13"/>
  <c r="AG21" i="13"/>
  <c r="AU17" i="13"/>
  <c r="BF16" i="13"/>
  <c r="BG16" i="13"/>
  <c r="L16" i="13"/>
  <c r="BH15" i="13"/>
  <c r="X15" i="13"/>
  <c r="Y15" i="13"/>
  <c r="M91" i="14"/>
  <c r="N84" i="14"/>
  <c r="AZ83" i="14"/>
  <c r="I80" i="14"/>
  <c r="BC74" i="14"/>
  <c r="N80" i="14"/>
  <c r="BE56" i="14"/>
  <c r="P51" i="14"/>
  <c r="AH51" i="14"/>
  <c r="AB51" i="14"/>
  <c r="AC51" i="14"/>
  <c r="AA51" i="14"/>
  <c r="AD51" i="14" s="1"/>
  <c r="AE51" i="14" s="1"/>
  <c r="G107" i="17" s="1"/>
  <c r="AQ28" i="14"/>
  <c r="Q26" i="14"/>
  <c r="AG26" i="14"/>
  <c r="L23" i="14"/>
  <c r="M23" i="14"/>
  <c r="W12" i="14"/>
  <c r="AF46" i="13"/>
  <c r="W24" i="13"/>
  <c r="AC24" i="13"/>
  <c r="AZ24" i="13"/>
  <c r="G30" i="13"/>
  <c r="W19" i="13"/>
  <c r="AC19" i="13"/>
  <c r="AQ19" i="13"/>
  <c r="AB14" i="13"/>
  <c r="AD14" i="13" s="1"/>
  <c r="AE14" i="13" s="1"/>
  <c r="AC14" i="13"/>
  <c r="AF14" i="13"/>
  <c r="AJ14" i="13" s="1"/>
  <c r="AK14" i="13" s="1"/>
  <c r="AG14" i="13"/>
  <c r="AI14" i="13"/>
  <c r="AZ14" i="13"/>
  <c r="BC14" i="13" s="1"/>
  <c r="BD14" i="13" s="1"/>
  <c r="V13" i="13"/>
  <c r="AC13" i="13"/>
  <c r="AZ13" i="13"/>
  <c r="P11" i="13"/>
  <c r="S13" i="13"/>
  <c r="S15" i="13"/>
  <c r="Q16" i="13"/>
  <c r="P17" i="13"/>
  <c r="S19" i="13"/>
  <c r="R23" i="13"/>
  <c r="R24" i="13"/>
  <c r="N10" i="13"/>
  <c r="AF10" i="13"/>
  <c r="R88" i="14"/>
  <c r="Q91" i="14"/>
  <c r="BF51" i="14"/>
  <c r="BG51" i="14" s="1"/>
  <c r="BJ51" i="14" s="1"/>
  <c r="BK51" i="14" s="1"/>
  <c r="BE51" i="14"/>
  <c r="K29" i="14"/>
  <c r="M29" i="14"/>
  <c r="AQ24" i="14"/>
  <c r="AI24" i="14"/>
  <c r="K18" i="14"/>
  <c r="M18" i="14"/>
  <c r="BA15" i="14"/>
  <c r="BB15" i="14"/>
  <c r="BC15" i="14" s="1"/>
  <c r="BD15" i="14" s="1"/>
  <c r="AZ15" i="14"/>
  <c r="N99" i="13"/>
  <c r="R99" i="13"/>
  <c r="N97" i="13"/>
  <c r="H100" i="13"/>
  <c r="K91" i="13"/>
  <c r="AH86" i="13"/>
  <c r="L85" i="13"/>
  <c r="L84" i="13"/>
  <c r="AA82" i="13"/>
  <c r="AF64" i="13"/>
  <c r="N63" i="13"/>
  <c r="AF61" i="13"/>
  <c r="AG60" i="13"/>
  <c r="N59" i="13"/>
  <c r="AF58" i="13"/>
  <c r="AG57" i="13"/>
  <c r="N57" i="13"/>
  <c r="AG56" i="13"/>
  <c r="AF54" i="13"/>
  <c r="AJ54" i="13" s="1"/>
  <c r="AK54" i="13" s="1"/>
  <c r="K54" i="13"/>
  <c r="AH52" i="13"/>
  <c r="I55" i="13"/>
  <c r="I66" i="13"/>
  <c r="F55" i="13"/>
  <c r="F66" i="13" s="1"/>
  <c r="AO47" i="13"/>
  <c r="AP47" i="13"/>
  <c r="R47" i="13"/>
  <c r="K46" i="13"/>
  <c r="N26" i="13"/>
  <c r="AA24" i="13"/>
  <c r="AV24" i="13"/>
  <c r="AW24" i="13" s="1"/>
  <c r="AX24" i="13" s="1"/>
  <c r="AY24" i="13" s="1"/>
  <c r="Q23" i="13"/>
  <c r="BH19" i="13"/>
  <c r="AI19" i="13"/>
  <c r="BF17" i="13"/>
  <c r="BG17" i="13" s="1"/>
  <c r="R15" i="13"/>
  <c r="BH14" i="13"/>
  <c r="R14" i="13"/>
  <c r="N14" i="13"/>
  <c r="K14" i="13"/>
  <c r="AA13" i="13"/>
  <c r="I20" i="13"/>
  <c r="I31" i="13" s="1"/>
  <c r="BE11" i="13"/>
  <c r="AG18" i="13"/>
  <c r="AF21" i="13"/>
  <c r="AH23" i="13"/>
  <c r="BC4" i="13"/>
  <c r="BE92" i="14"/>
  <c r="BE85" i="14"/>
  <c r="AH81" i="14"/>
  <c r="AB81" i="14"/>
  <c r="BE62" i="14"/>
  <c r="AB62" i="14"/>
  <c r="AC58" i="14"/>
  <c r="N58" i="14"/>
  <c r="M58" i="14"/>
  <c r="N50" i="14"/>
  <c r="BF50" i="14"/>
  <c r="BG50" i="14"/>
  <c r="BJ50" i="14" s="1"/>
  <c r="BK50" i="14" s="1"/>
  <c r="AC48" i="14"/>
  <c r="AB56" i="14"/>
  <c r="AD56" i="14" s="1"/>
  <c r="AE56" i="14" s="1"/>
  <c r="G111" i="17" s="1"/>
  <c r="AZ56" i="14"/>
  <c r="AA62" i="14"/>
  <c r="AZ46" i="14"/>
  <c r="AZ48" i="14"/>
  <c r="AZ57" i="14"/>
  <c r="AA58" i="14"/>
  <c r="AD58" i="14" s="1"/>
  <c r="AE58" i="14" s="1"/>
  <c r="G113" i="17" s="1"/>
  <c r="AC59" i="14"/>
  <c r="AZ61" i="14"/>
  <c r="W24" i="14"/>
  <c r="K24" i="14"/>
  <c r="M24" i="14"/>
  <c r="N24" i="14"/>
  <c r="S12" i="14"/>
  <c r="AO14" i="14"/>
  <c r="AP14" i="14" s="1"/>
  <c r="Q21" i="14"/>
  <c r="AN22" i="14"/>
  <c r="S26" i="14"/>
  <c r="S27" i="14"/>
  <c r="AO29" i="14"/>
  <c r="AP29" i="14" s="1"/>
  <c r="AR29" i="14" s="1"/>
  <c r="S22" i="14"/>
  <c r="Q28" i="14"/>
  <c r="AO28" i="14"/>
  <c r="AP28" i="14"/>
  <c r="AR28" i="14" s="1"/>
  <c r="N27" i="13"/>
  <c r="L26" i="13"/>
  <c r="N22" i="13"/>
  <c r="K92" i="14"/>
  <c r="M92" i="14"/>
  <c r="AB83" i="14"/>
  <c r="AB82" i="14"/>
  <c r="AA89" i="14"/>
  <c r="AD89" i="14" s="1"/>
  <c r="AE89" i="14" s="1"/>
  <c r="I110" i="17" s="1"/>
  <c r="AB95" i="14"/>
  <c r="BA95" i="14"/>
  <c r="BB95" i="14" s="1"/>
  <c r="AB61" i="14"/>
  <c r="BE49" i="14"/>
  <c r="AF51" i="14"/>
  <c r="BE57" i="14"/>
  <c r="AF58" i="14"/>
  <c r="AJ58" i="14"/>
  <c r="AK58" i="14" s="1"/>
  <c r="S113" i="17" s="1"/>
  <c r="BE58" i="14"/>
  <c r="AF59" i="14"/>
  <c r="AF61" i="14"/>
  <c r="AG62" i="14"/>
  <c r="BF64" i="14"/>
  <c r="BG64" i="14" s="1"/>
  <c r="W16" i="14"/>
  <c r="V23" i="14"/>
  <c r="AU25" i="14"/>
  <c r="AU26" i="14"/>
  <c r="AU27" i="14"/>
  <c r="AU28" i="14"/>
  <c r="W29" i="14"/>
  <c r="AA98" i="14"/>
  <c r="V86" i="14"/>
  <c r="L51" i="14"/>
  <c r="BA11" i="14"/>
  <c r="BB11" i="14" s="1"/>
  <c r="AF22" i="14"/>
  <c r="AP61" i="13"/>
  <c r="AS61" i="13" s="1"/>
  <c r="AT61" i="13" s="1"/>
  <c r="AB46" i="13"/>
  <c r="AA47" i="13"/>
  <c r="AB47" i="13"/>
  <c r="AB48" i="13"/>
  <c r="BA51" i="13"/>
  <c r="BB51" i="13" s="1"/>
  <c r="R28" i="13"/>
  <c r="AA28" i="13"/>
  <c r="AU28" i="13"/>
  <c r="AZ28" i="13"/>
  <c r="AB28" i="13"/>
  <c r="AV28" i="13"/>
  <c r="AW28" i="13"/>
  <c r="BA28" i="13"/>
  <c r="BB28" i="13" s="1"/>
  <c r="BH28" i="13"/>
  <c r="R26" i="13"/>
  <c r="AQ26" i="13"/>
  <c r="AZ26" i="13"/>
  <c r="BH26" i="13"/>
  <c r="AU26" i="13"/>
  <c r="BA26" i="13"/>
  <c r="BB26" i="13" s="1"/>
  <c r="N13" i="13"/>
  <c r="K13" i="13"/>
  <c r="K96" i="14"/>
  <c r="M96" i="14"/>
  <c r="L96" i="14"/>
  <c r="C100" i="14"/>
  <c r="C102" i="14"/>
  <c r="P87" i="14"/>
  <c r="AB87" i="14"/>
  <c r="AH87" i="14"/>
  <c r="BE87" i="14"/>
  <c r="BF87" i="14"/>
  <c r="BG87" i="14" s="1"/>
  <c r="BJ87" i="14" s="1"/>
  <c r="BK87" i="14" s="1"/>
  <c r="V87" i="14"/>
  <c r="AG87" i="14"/>
  <c r="F80" i="14"/>
  <c r="P80" i="14"/>
  <c r="K80" i="14"/>
  <c r="V49" i="14"/>
  <c r="X60" i="14"/>
  <c r="W64" i="14"/>
  <c r="AV57" i="14"/>
  <c r="AW57" i="14" s="1"/>
  <c r="AU52" i="14"/>
  <c r="X58" i="14"/>
  <c r="AV59" i="14"/>
  <c r="AW59" i="14" s="1"/>
  <c r="X61" i="14"/>
  <c r="AA17" i="14"/>
  <c r="AQ17" i="14"/>
  <c r="AC17" i="14"/>
  <c r="AU17" i="14"/>
  <c r="AZ17" i="14"/>
  <c r="AN17" i="14"/>
  <c r="BA17" i="14"/>
  <c r="BB17" i="14"/>
  <c r="BC17" i="14" s="1"/>
  <c r="BD17" i="14" s="1"/>
  <c r="BH17" i="14"/>
  <c r="W17" i="14"/>
  <c r="AV17" i="14"/>
  <c r="AW17" i="14" s="1"/>
  <c r="AB84" i="13"/>
  <c r="BA83" i="13"/>
  <c r="BB83" i="13" s="1"/>
  <c r="AC82" i="13"/>
  <c r="AO63" i="13"/>
  <c r="AP63" i="13"/>
  <c r="AS63" i="13" s="1"/>
  <c r="AT63" i="13" s="1"/>
  <c r="AJ60" i="13"/>
  <c r="AK60" i="13"/>
  <c r="AC58" i="13"/>
  <c r="AC54" i="13"/>
  <c r="BE52" i="13"/>
  <c r="AA51" i="13"/>
  <c r="R27" i="13"/>
  <c r="V27" i="13"/>
  <c r="AA27" i="13"/>
  <c r="AQ25" i="13"/>
  <c r="C20" i="13"/>
  <c r="C31" i="13" s="1"/>
  <c r="Y13" i="13"/>
  <c r="Z13" i="13"/>
  <c r="G20" i="13"/>
  <c r="G31" i="13" s="1"/>
  <c r="G32" i="13" s="1"/>
  <c r="BH12" i="13"/>
  <c r="AQ12" i="13"/>
  <c r="AF12" i="13"/>
  <c r="H20" i="13"/>
  <c r="H31" i="13"/>
  <c r="AC11" i="13"/>
  <c r="AZ11" i="13"/>
  <c r="X11" i="13"/>
  <c r="AQ11" i="13"/>
  <c r="BA11" i="13"/>
  <c r="BB11" i="13" s="1"/>
  <c r="BH11" i="13"/>
  <c r="N99" i="14"/>
  <c r="BA99" i="14"/>
  <c r="BB99" i="14" s="1"/>
  <c r="K99" i="14"/>
  <c r="L99" i="14"/>
  <c r="AO97" i="14"/>
  <c r="AP97" i="14" s="1"/>
  <c r="R97" i="14"/>
  <c r="AF97" i="14"/>
  <c r="BA97" i="14"/>
  <c r="BB97" i="14" s="1"/>
  <c r="X97" i="14"/>
  <c r="AU97" i="14"/>
  <c r="AB97" i="14"/>
  <c r="R91" i="14"/>
  <c r="AH91" i="14"/>
  <c r="BE91" i="14"/>
  <c r="AB91" i="14"/>
  <c r="AF91" i="14"/>
  <c r="AN88" i="14"/>
  <c r="AF87" i="14"/>
  <c r="L83" i="14"/>
  <c r="N83" i="14"/>
  <c r="BA83" i="14"/>
  <c r="BB83" i="14"/>
  <c r="AN80" i="14"/>
  <c r="W56" i="14"/>
  <c r="X54" i="14"/>
  <c r="AG52" i="14"/>
  <c r="BE52" i="14"/>
  <c r="AB52" i="14"/>
  <c r="AV51" i="14"/>
  <c r="AW51" i="14"/>
  <c r="AB49" i="14"/>
  <c r="AG49" i="14"/>
  <c r="AH49" i="14"/>
  <c r="AF49" i="14"/>
  <c r="M46" i="14"/>
  <c r="C55" i="14"/>
  <c r="C66" i="14"/>
  <c r="AN47" i="14"/>
  <c r="R48" i="14"/>
  <c r="P49" i="14"/>
  <c r="P50" i="14"/>
  <c r="Q51" i="14"/>
  <c r="AN51" i="14"/>
  <c r="Q56" i="14"/>
  <c r="P57" i="14"/>
  <c r="AN57" i="14"/>
  <c r="P58" i="14"/>
  <c r="T58" i="14" s="1"/>
  <c r="U58" i="14" s="1"/>
  <c r="I139" i="17" s="1"/>
  <c r="P62" i="14"/>
  <c r="P63" i="14"/>
  <c r="P46" i="14"/>
  <c r="Q49" i="14"/>
  <c r="T49" i="14" s="1"/>
  <c r="U49" i="14" s="1"/>
  <c r="I131" i="17" s="1"/>
  <c r="R51" i="14"/>
  <c r="AO51" i="14"/>
  <c r="AP51" i="14"/>
  <c r="AS51" i="14" s="1"/>
  <c r="AT51" i="14" s="1"/>
  <c r="P52" i="14"/>
  <c r="AO52" i="14"/>
  <c r="AP52" i="14" s="1"/>
  <c r="R56" i="14"/>
  <c r="AN56" i="14"/>
  <c r="R57" i="14"/>
  <c r="Q58" i="14"/>
  <c r="P59" i="14"/>
  <c r="AN59" i="14"/>
  <c r="P60" i="14"/>
  <c r="T60" i="14" s="1"/>
  <c r="U60" i="14" s="1"/>
  <c r="I141" i="17" s="1"/>
  <c r="Q60" i="14"/>
  <c r="R60" i="14"/>
  <c r="P61" i="14"/>
  <c r="AN61" i="14"/>
  <c r="Q62" i="14"/>
  <c r="T62" i="14" s="1"/>
  <c r="U62" i="14" s="1"/>
  <c r="I143" i="17" s="1"/>
  <c r="R62" i="14"/>
  <c r="AN62" i="14"/>
  <c r="R63" i="14"/>
  <c r="P64" i="14"/>
  <c r="Q53" i="14"/>
  <c r="R58" i="14"/>
  <c r="AN58" i="14"/>
  <c r="AN60" i="14"/>
  <c r="R61" i="14"/>
  <c r="R64" i="14"/>
  <c r="AN48" i="14"/>
  <c r="R49" i="14"/>
  <c r="AN49" i="14"/>
  <c r="AS49" i="14" s="1"/>
  <c r="AT49" i="14" s="1"/>
  <c r="R59" i="14"/>
  <c r="AN64" i="14"/>
  <c r="P45" i="14"/>
  <c r="F45" i="14"/>
  <c r="AN45" i="14"/>
  <c r="AA25" i="14"/>
  <c r="AO25" i="14"/>
  <c r="AP25" i="14"/>
  <c r="AR25" i="14" s="1"/>
  <c r="AQ25" i="14"/>
  <c r="Q25" i="14"/>
  <c r="AC25" i="14"/>
  <c r="AG25" i="14"/>
  <c r="AI25" i="14"/>
  <c r="K11" i="14"/>
  <c r="M11" i="14"/>
  <c r="N11" i="14"/>
  <c r="M46" i="13"/>
  <c r="M55" i="13"/>
  <c r="M66" i="13"/>
  <c r="H55" i="13"/>
  <c r="H66" i="13" s="1"/>
  <c r="BB39" i="13"/>
  <c r="Z15" i="13"/>
  <c r="V12" i="13"/>
  <c r="AB12" i="13"/>
  <c r="AV12" i="13"/>
  <c r="AW12" i="13"/>
  <c r="AX12" i="13" s="1"/>
  <c r="AY12" i="13" s="1"/>
  <c r="W12" i="13"/>
  <c r="AC12" i="13"/>
  <c r="AZ12" i="13"/>
  <c r="R86" i="14"/>
  <c r="AG86" i="14"/>
  <c r="AF86" i="14"/>
  <c r="AJ86" i="14" s="1"/>
  <c r="AK86" i="14" s="1"/>
  <c r="U107" i="17" s="1"/>
  <c r="AH86" i="14"/>
  <c r="BF86" i="14"/>
  <c r="BG86" i="14" s="1"/>
  <c r="BE86" i="14"/>
  <c r="P82" i="14"/>
  <c r="R83" i="14"/>
  <c r="AN84" i="14"/>
  <c r="P86" i="14"/>
  <c r="R89" i="14"/>
  <c r="AN89" i="14"/>
  <c r="Q82" i="14"/>
  <c r="Q86" i="14"/>
  <c r="Q87" i="14"/>
  <c r="AN87" i="14"/>
  <c r="P88" i="14"/>
  <c r="AO91" i="14"/>
  <c r="AP91" i="14"/>
  <c r="Q93" i="14"/>
  <c r="AO95" i="14"/>
  <c r="AP95" i="14"/>
  <c r="Q97" i="14"/>
  <c r="AO82" i="14"/>
  <c r="AP82" i="14" s="1"/>
  <c r="Q84" i="14"/>
  <c r="Q85" i="14"/>
  <c r="AO93" i="14"/>
  <c r="AP93" i="14" s="1"/>
  <c r="AN99" i="14"/>
  <c r="Q83" i="14"/>
  <c r="AN86" i="14"/>
  <c r="Q88" i="14"/>
  <c r="P89" i="14"/>
  <c r="L98" i="13"/>
  <c r="L97" i="13"/>
  <c r="AG91" i="13"/>
  <c r="M91" i="13"/>
  <c r="M100" i="13"/>
  <c r="AC89" i="13"/>
  <c r="F90" i="13"/>
  <c r="F101" i="13"/>
  <c r="AB87" i="13"/>
  <c r="P85" i="13"/>
  <c r="AZ80" i="13"/>
  <c r="V80" i="13"/>
  <c r="BA74" i="13"/>
  <c r="BA63" i="13"/>
  <c r="BB63" i="13" s="1"/>
  <c r="AG62" i="13"/>
  <c r="Q62" i="13"/>
  <c r="AV59" i="13"/>
  <c r="AW59" i="13" s="1"/>
  <c r="AB59" i="13"/>
  <c r="AZ56" i="13"/>
  <c r="AA56" i="13"/>
  <c r="G55" i="13"/>
  <c r="G66" i="13"/>
  <c r="AB52" i="13"/>
  <c r="AZ51" i="13"/>
  <c r="AW50" i="13"/>
  <c r="AB50" i="13"/>
  <c r="AZ49" i="13"/>
  <c r="AA49" i="13"/>
  <c r="W47" i="13"/>
  <c r="W49" i="13"/>
  <c r="X50" i="13"/>
  <c r="V51" i="13"/>
  <c r="X52" i="13"/>
  <c r="AU52" i="13"/>
  <c r="BA39" i="13"/>
  <c r="R29" i="13"/>
  <c r="X29" i="13"/>
  <c r="AV29" i="13"/>
  <c r="AW29" i="13"/>
  <c r="BA29" i="13"/>
  <c r="BB29" i="13" s="1"/>
  <c r="BH29" i="13"/>
  <c r="AA29" i="13"/>
  <c r="X28" i="13"/>
  <c r="AA26" i="13"/>
  <c r="W25" i="13"/>
  <c r="M25" i="13"/>
  <c r="I30" i="13"/>
  <c r="S21" i="13"/>
  <c r="AB21" i="13"/>
  <c r="BA21" i="13"/>
  <c r="BB21" i="13" s="1"/>
  <c r="W21" i="13"/>
  <c r="AC21" i="13"/>
  <c r="AA21" i="13"/>
  <c r="AD21" i="13" s="1"/>
  <c r="AE21" i="13" s="1"/>
  <c r="W18" i="13"/>
  <c r="AB18" i="13"/>
  <c r="AU18" i="13"/>
  <c r="X18" i="13"/>
  <c r="AC18" i="13"/>
  <c r="AV18" i="13"/>
  <c r="AW18" i="13" s="1"/>
  <c r="X16" i="13"/>
  <c r="AC16" i="13"/>
  <c r="AD16" i="13"/>
  <c r="AE16" i="13" s="1"/>
  <c r="AV16" i="13"/>
  <c r="AW16" i="13"/>
  <c r="BH16" i="13"/>
  <c r="AZ16" i="13"/>
  <c r="L15" i="13"/>
  <c r="N12" i="13"/>
  <c r="K12" i="13"/>
  <c r="L12" i="13"/>
  <c r="BA99" i="13"/>
  <c r="BB99" i="13" s="1"/>
  <c r="AF99" i="13"/>
  <c r="Q99" i="13"/>
  <c r="K99" i="13"/>
  <c r="AH98" i="13"/>
  <c r="BF97" i="13"/>
  <c r="BG97" i="13" s="1"/>
  <c r="BJ97" i="13" s="1"/>
  <c r="BK97" i="13" s="1"/>
  <c r="AU97" i="13"/>
  <c r="AG97" i="13"/>
  <c r="X97" i="13"/>
  <c r="P97" i="13"/>
  <c r="K97" i="13"/>
  <c r="AB96" i="13"/>
  <c r="BE95" i="13"/>
  <c r="AO95" i="13"/>
  <c r="AP95" i="13"/>
  <c r="AF95" i="13"/>
  <c r="V95" i="13"/>
  <c r="AB94" i="13"/>
  <c r="BE93" i="13"/>
  <c r="AO93" i="13"/>
  <c r="AP93" i="13" s="1"/>
  <c r="AF93" i="13"/>
  <c r="V93" i="13"/>
  <c r="AB92" i="13"/>
  <c r="BF91" i="13"/>
  <c r="BG91" i="13" s="1"/>
  <c r="AO91" i="13"/>
  <c r="AP91" i="13" s="1"/>
  <c r="AF91" i="13"/>
  <c r="V91" i="13"/>
  <c r="L91" i="13"/>
  <c r="C90" i="13"/>
  <c r="C101" i="13" s="1"/>
  <c r="C102" i="13" s="1"/>
  <c r="BA89" i="13"/>
  <c r="BB89" i="13" s="1"/>
  <c r="AB89" i="13"/>
  <c r="AV88" i="13"/>
  <c r="AW88" i="13"/>
  <c r="AH88" i="13"/>
  <c r="AB88" i="13"/>
  <c r="V88" i="13"/>
  <c r="AZ87" i="13"/>
  <c r="W87" i="13"/>
  <c r="K87" i="13"/>
  <c r="AV86" i="13"/>
  <c r="AW86" i="13"/>
  <c r="AC86" i="13"/>
  <c r="W86" i="13"/>
  <c r="P86" i="13"/>
  <c r="AN85" i="13"/>
  <c r="AU84" i="13"/>
  <c r="AG84" i="13"/>
  <c r="AA84" i="13"/>
  <c r="AD84" i="13"/>
  <c r="AE84" i="13" s="1"/>
  <c r="AZ82" i="13"/>
  <c r="AN82" i="13"/>
  <c r="AB82" i="13"/>
  <c r="W82" i="13"/>
  <c r="P82" i="13"/>
  <c r="K82" i="13"/>
  <c r="AB81" i="13"/>
  <c r="K81" i="13"/>
  <c r="AU80" i="13"/>
  <c r="H80" i="13"/>
  <c r="AZ64" i="13"/>
  <c r="AG64" i="13"/>
  <c r="AA64" i="13"/>
  <c r="P64" i="13"/>
  <c r="BF63" i="13"/>
  <c r="BG63" i="13" s="1"/>
  <c r="BJ63" i="13" s="1"/>
  <c r="BK63" i="13" s="1"/>
  <c r="AZ63" i="13"/>
  <c r="AN63" i="13"/>
  <c r="AC63" i="13"/>
  <c r="V63" i="13"/>
  <c r="K63" i="13"/>
  <c r="AZ62" i="13"/>
  <c r="AF62" i="13"/>
  <c r="W62" i="13"/>
  <c r="V62" i="13"/>
  <c r="Y62" i="13" s="1"/>
  <c r="Z62" i="13" s="1"/>
  <c r="X62" i="13"/>
  <c r="P62" i="13"/>
  <c r="BF61" i="13"/>
  <c r="BG61" i="13" s="1"/>
  <c r="BJ61" i="13" s="1"/>
  <c r="BK61" i="13" s="1"/>
  <c r="AZ61" i="13"/>
  <c r="AH61" i="13"/>
  <c r="AB61" i="13"/>
  <c r="P61" i="13"/>
  <c r="N61" i="13"/>
  <c r="AC60" i="13"/>
  <c r="AU59" i="13"/>
  <c r="AG59" i="13"/>
  <c r="AA59" i="13"/>
  <c r="K59" i="13"/>
  <c r="AZ58" i="13"/>
  <c r="AH58" i="13"/>
  <c r="AB58" i="13"/>
  <c r="Q58" i="13"/>
  <c r="T58" i="13"/>
  <c r="U58" i="13"/>
  <c r="L58" i="13"/>
  <c r="BA57" i="13"/>
  <c r="BB57" i="13" s="1"/>
  <c r="AC57" i="13"/>
  <c r="AU56" i="13"/>
  <c r="AF56" i="13"/>
  <c r="AJ56" i="13" s="1"/>
  <c r="AK56" i="13" s="1"/>
  <c r="X56" i="13"/>
  <c r="BA54" i="13"/>
  <c r="BB54" i="13" s="1"/>
  <c r="AB54" i="13"/>
  <c r="BA53" i="13"/>
  <c r="BB53" i="13" s="1"/>
  <c r="R53" i="13"/>
  <c r="AF53" i="13"/>
  <c r="BA52" i="13"/>
  <c r="BB52" i="13" s="1"/>
  <c r="V52" i="13"/>
  <c r="AU51" i="13"/>
  <c r="AF51" i="13"/>
  <c r="R51" i="13"/>
  <c r="BF50" i="13"/>
  <c r="BG50" i="13"/>
  <c r="BJ50" i="13" s="1"/>
  <c r="BK50" i="13" s="1"/>
  <c r="AA50" i="13"/>
  <c r="AV49" i="13"/>
  <c r="AW49" i="13" s="1"/>
  <c r="AF49" i="13"/>
  <c r="AG49" i="13"/>
  <c r="AJ49" i="13"/>
  <c r="AK49" i="13" s="1"/>
  <c r="R49" i="13"/>
  <c r="N46" i="13"/>
  <c r="AI29" i="13"/>
  <c r="S29" i="13"/>
  <c r="K29" i="13"/>
  <c r="L29" i="13"/>
  <c r="AI28" i="13"/>
  <c r="W28" i="13"/>
  <c r="AN27" i="13"/>
  <c r="AV26" i="13"/>
  <c r="AW26" i="13"/>
  <c r="V26" i="13"/>
  <c r="BE25" i="13"/>
  <c r="AI25" i="13"/>
  <c r="H30" i="13"/>
  <c r="M23" i="13"/>
  <c r="K23" i="13"/>
  <c r="C30" i="13"/>
  <c r="AU21" i="13"/>
  <c r="AZ18" i="13"/>
  <c r="AF18" i="13"/>
  <c r="S18" i="13"/>
  <c r="N18" i="13"/>
  <c r="K18" i="13"/>
  <c r="L18" i="13"/>
  <c r="X17" i="13"/>
  <c r="Y17" i="13"/>
  <c r="Z17" i="13" s="1"/>
  <c r="AC17" i="13"/>
  <c r="AV17" i="13"/>
  <c r="AW17" i="13" s="1"/>
  <c r="AZ17" i="13"/>
  <c r="BH17" i="13"/>
  <c r="AH16" i="13"/>
  <c r="W16" i="13"/>
  <c r="BF13" i="13"/>
  <c r="BG13" i="13"/>
  <c r="BI13" i="13" s="1"/>
  <c r="AF13" i="13"/>
  <c r="L13" i="13"/>
  <c r="AN12" i="13"/>
  <c r="AA12" i="13"/>
  <c r="P12" i="13"/>
  <c r="AO11" i="13"/>
  <c r="AP11" i="13"/>
  <c r="AR11" i="13" s="1"/>
  <c r="AB11" i="13"/>
  <c r="R11" i="13"/>
  <c r="Q11" i="13"/>
  <c r="Q12" i="13"/>
  <c r="AO12" i="13"/>
  <c r="AP12" i="13" s="1"/>
  <c r="P13" i="13"/>
  <c r="AN13" i="13"/>
  <c r="S14" i="13"/>
  <c r="P15" i="13"/>
  <c r="AO15" i="13"/>
  <c r="AP15" i="13" s="1"/>
  <c r="AR15" i="13" s="1"/>
  <c r="AS15" i="13" s="1"/>
  <c r="AT15" i="13" s="1"/>
  <c r="R16" i="13"/>
  <c r="R17" i="13"/>
  <c r="Q18" i="13"/>
  <c r="P19" i="13"/>
  <c r="Q21" i="13"/>
  <c r="S23" i="13"/>
  <c r="AN23" i="13"/>
  <c r="S25" i="13"/>
  <c r="AN25" i="13"/>
  <c r="Q26" i="13"/>
  <c r="Q28" i="13"/>
  <c r="AN28" i="13"/>
  <c r="P29" i="13"/>
  <c r="AO29" i="13"/>
  <c r="AP29" i="13" s="1"/>
  <c r="AR29" i="13" s="1"/>
  <c r="R12" i="13"/>
  <c r="Q13" i="13"/>
  <c r="AO13" i="13"/>
  <c r="AP13" i="13"/>
  <c r="AR13" i="13"/>
  <c r="AS13" i="13" s="1"/>
  <c r="AT13" i="13" s="1"/>
  <c r="P14" i="13"/>
  <c r="AN14" i="13"/>
  <c r="Q15" i="13"/>
  <c r="S16" i="13"/>
  <c r="AN16" i="13"/>
  <c r="S17" i="13"/>
  <c r="AN17" i="13"/>
  <c r="R18" i="13"/>
  <c r="Q19" i="13"/>
  <c r="AO21" i="13"/>
  <c r="AP21" i="13" s="1"/>
  <c r="Q24" i="13"/>
  <c r="AO25" i="13"/>
  <c r="AP25" i="13"/>
  <c r="S26" i="13"/>
  <c r="S28" i="13"/>
  <c r="AO28" i="13"/>
  <c r="AP28" i="13"/>
  <c r="Q29" i="13"/>
  <c r="BE10" i="13"/>
  <c r="I10" i="13"/>
  <c r="AH97" i="14"/>
  <c r="K97" i="14"/>
  <c r="L97" i="14"/>
  <c r="M97" i="14"/>
  <c r="BA91" i="14"/>
  <c r="BB91" i="14" s="1"/>
  <c r="AA87" i="14"/>
  <c r="AN82" i="14"/>
  <c r="R82" i="14"/>
  <c r="AC82" i="14"/>
  <c r="BA82" i="14"/>
  <c r="BB82" i="14"/>
  <c r="AG82" i="14"/>
  <c r="BE82" i="14"/>
  <c r="Q81" i="14"/>
  <c r="Q63" i="14"/>
  <c r="AC63" i="14"/>
  <c r="AZ63" i="14"/>
  <c r="AF63" i="14"/>
  <c r="BE63" i="14"/>
  <c r="AA63" i="14"/>
  <c r="BF63" i="14"/>
  <c r="BG63" i="14"/>
  <c r="AB63" i="14"/>
  <c r="AU62" i="14"/>
  <c r="W57" i="14"/>
  <c r="P56" i="14"/>
  <c r="T56" i="14"/>
  <c r="U56" i="14" s="1"/>
  <c r="I137" i="17" s="1"/>
  <c r="AN46" i="14"/>
  <c r="S25" i="14"/>
  <c r="AA21" i="14"/>
  <c r="AQ21" i="14"/>
  <c r="BH21" i="14"/>
  <c r="V21" i="14"/>
  <c r="AB21" i="14"/>
  <c r="AU21" i="14"/>
  <c r="R21" i="14"/>
  <c r="AN21" i="14"/>
  <c r="W21" i="14"/>
  <c r="AV21" i="14"/>
  <c r="AW21" i="14"/>
  <c r="AX21" i="14"/>
  <c r="AY21" i="14" s="1"/>
  <c r="X21" i="14"/>
  <c r="AC21" i="14"/>
  <c r="C20" i="14"/>
  <c r="C31" i="14" s="1"/>
  <c r="BB74" i="13"/>
  <c r="N54" i="13"/>
  <c r="AO54" i="13"/>
  <c r="AP54" i="13" s="1"/>
  <c r="P52" i="13"/>
  <c r="BF52" i="13"/>
  <c r="BG52" i="13"/>
  <c r="P49" i="13"/>
  <c r="M45" i="13"/>
  <c r="H45" i="13"/>
  <c r="AI26" i="13"/>
  <c r="P25" i="13"/>
  <c r="AC25" i="13"/>
  <c r="AV25" i="13"/>
  <c r="AW25" i="13"/>
  <c r="BH25" i="13"/>
  <c r="V25" i="13"/>
  <c r="AZ25" i="13"/>
  <c r="AZ74" i="14"/>
  <c r="N56" i="14"/>
  <c r="BF56" i="14"/>
  <c r="BG56" i="14" s="1"/>
  <c r="K56" i="14"/>
  <c r="C65" i="14"/>
  <c r="C67" i="14" s="1"/>
  <c r="M56" i="14"/>
  <c r="BA97" i="13"/>
  <c r="BB97" i="13" s="1"/>
  <c r="AB97" i="13"/>
  <c r="BA96" i="13"/>
  <c r="BB96" i="13"/>
  <c r="AU91" i="13"/>
  <c r="X91" i="13"/>
  <c r="G90" i="13"/>
  <c r="G101" i="13"/>
  <c r="AZ88" i="13"/>
  <c r="AC88" i="13"/>
  <c r="AZ86" i="13"/>
  <c r="BA85" i="13"/>
  <c r="BB85" i="13" s="1"/>
  <c r="BE64" i="13"/>
  <c r="AH64" i="13"/>
  <c r="AB64" i="13"/>
  <c r="Q64" i="13"/>
  <c r="BE62" i="13"/>
  <c r="AA62" i="13"/>
  <c r="BA61" i="13"/>
  <c r="BB61" i="13" s="1"/>
  <c r="AC61" i="13"/>
  <c r="AW60" i="13"/>
  <c r="AP57" i="13"/>
  <c r="AS57" i="13" s="1"/>
  <c r="AT57" i="13" s="1"/>
  <c r="L54" i="13"/>
  <c r="AN52" i="13"/>
  <c r="AG51" i="13"/>
  <c r="G45" i="13"/>
  <c r="AU45" i="13"/>
  <c r="AU99" i="13"/>
  <c r="AB99" i="13"/>
  <c r="G100" i="13"/>
  <c r="AB98" i="13"/>
  <c r="N98" i="13"/>
  <c r="AO97" i="13"/>
  <c r="AP97" i="13" s="1"/>
  <c r="V97" i="13"/>
  <c r="X96" i="13"/>
  <c r="K96" i="13"/>
  <c r="AN95" i="13"/>
  <c r="AC95" i="13"/>
  <c r="Q95" i="13"/>
  <c r="X94" i="13"/>
  <c r="K94" i="13"/>
  <c r="AN93" i="13"/>
  <c r="AC93" i="13"/>
  <c r="Q93" i="13"/>
  <c r="T93" i="13" s="1"/>
  <c r="U93" i="13" s="1"/>
  <c r="X92" i="13"/>
  <c r="BE91" i="13"/>
  <c r="AN91" i="13"/>
  <c r="AC91" i="13"/>
  <c r="Q91" i="13"/>
  <c r="BJ89" i="13"/>
  <c r="BK89" i="13" s="1"/>
  <c r="AZ89" i="13"/>
  <c r="AA89" i="13"/>
  <c r="AD89" i="13" s="1"/>
  <c r="AE89" i="13" s="1"/>
  <c r="L89" i="13"/>
  <c r="AU88" i="13"/>
  <c r="AA88" i="13"/>
  <c r="AD88" i="13" s="1"/>
  <c r="AE88" i="13" s="1"/>
  <c r="AV87" i="13"/>
  <c r="AW87" i="13" s="1"/>
  <c r="P87" i="13"/>
  <c r="BF86" i="13"/>
  <c r="BG86" i="13"/>
  <c r="BJ86" i="13" s="1"/>
  <c r="BK86" i="13" s="1"/>
  <c r="AU86" i="13"/>
  <c r="AB86" i="13"/>
  <c r="V86" i="13"/>
  <c r="BF85" i="13"/>
  <c r="BG85" i="13"/>
  <c r="AG85" i="13"/>
  <c r="K85" i="13"/>
  <c r="X84" i="13"/>
  <c r="K84" i="13"/>
  <c r="AB83" i="13"/>
  <c r="K83" i="13"/>
  <c r="AV82" i="13"/>
  <c r="AW82" i="13"/>
  <c r="AX82" i="13"/>
  <c r="AY82" i="13" s="1"/>
  <c r="V82" i="13"/>
  <c r="AG82" i="13"/>
  <c r="AV64" i="13"/>
  <c r="AW64" i="13" s="1"/>
  <c r="V64" i="13"/>
  <c r="AV63" i="13"/>
  <c r="AW63" i="13"/>
  <c r="AX63" i="13" s="1"/>
  <c r="AY63" i="13" s="1"/>
  <c r="AB63" i="13"/>
  <c r="AC62" i="13"/>
  <c r="AD62" i="13" s="1"/>
  <c r="AE62" i="13" s="1"/>
  <c r="BE61" i="13"/>
  <c r="AV61" i="13"/>
  <c r="AW61" i="13"/>
  <c r="AG61" i="13"/>
  <c r="AA61" i="13"/>
  <c r="AB60" i="13"/>
  <c r="L60" i="13"/>
  <c r="BA59" i="13"/>
  <c r="BB59" i="13" s="1"/>
  <c r="AO59" i="13"/>
  <c r="AP59" i="13" s="1"/>
  <c r="AS59" i="13" s="1"/>
  <c r="AT59" i="13" s="1"/>
  <c r="AV58" i="13"/>
  <c r="AW58" i="13" s="1"/>
  <c r="AX58" i="13" s="1"/>
  <c r="AY58" i="13" s="1"/>
  <c r="AG58" i="13"/>
  <c r="AA58" i="13"/>
  <c r="AD58" i="13"/>
  <c r="AE58" i="13" s="1"/>
  <c r="AZ57" i="13"/>
  <c r="AB57" i="13"/>
  <c r="AD57" i="13"/>
  <c r="AE57" i="13" s="1"/>
  <c r="AC56" i="13"/>
  <c r="W56" i="13"/>
  <c r="V56" i="13"/>
  <c r="Y56" i="13" s="1"/>
  <c r="Z56" i="13" s="1"/>
  <c r="C55" i="13"/>
  <c r="C66" i="13"/>
  <c r="AZ54" i="13"/>
  <c r="AB53" i="13"/>
  <c r="AZ52" i="13"/>
  <c r="AF52" i="13"/>
  <c r="Q52" i="13"/>
  <c r="BF51" i="13"/>
  <c r="BG51" i="13" s="1"/>
  <c r="BJ51" i="13" s="1"/>
  <c r="BK51" i="13" s="1"/>
  <c r="AO51" i="13"/>
  <c r="AP51" i="13" s="1"/>
  <c r="AS51" i="13" s="1"/>
  <c r="AT51" i="13" s="1"/>
  <c r="AC51" i="13"/>
  <c r="Q51" i="13"/>
  <c r="AO49" i="13"/>
  <c r="AP49" i="13" s="1"/>
  <c r="AS49" i="13" s="1"/>
  <c r="AT49" i="13" s="1"/>
  <c r="AC49" i="13"/>
  <c r="Q49" i="13"/>
  <c r="BA48" i="13"/>
  <c r="BB48" i="13" s="1"/>
  <c r="N47" i="13"/>
  <c r="BF47" i="13"/>
  <c r="BG47" i="13" s="1"/>
  <c r="K47" i="13"/>
  <c r="AA45" i="13"/>
  <c r="BF29" i="13"/>
  <c r="BG29" i="13" s="1"/>
  <c r="AU29" i="13"/>
  <c r="AC29" i="13"/>
  <c r="BE28" i="13"/>
  <c r="AQ28" i="13"/>
  <c r="AF28" i="13"/>
  <c r="P28" i="13"/>
  <c r="AG27" i="13"/>
  <c r="BE26" i="13"/>
  <c r="AN26" i="13"/>
  <c r="BA25" i="13"/>
  <c r="BB25" i="13" s="1"/>
  <c r="AH25" i="13"/>
  <c r="Q25" i="13"/>
  <c r="AQ21" i="13"/>
  <c r="X21" i="13"/>
  <c r="N19" i="13"/>
  <c r="K19" i="13"/>
  <c r="AQ18" i="13"/>
  <c r="AA18" i="13"/>
  <c r="P18" i="13"/>
  <c r="BA16" i="13"/>
  <c r="BB16" i="13"/>
  <c r="AG16" i="13"/>
  <c r="V16" i="13"/>
  <c r="N15" i="13"/>
  <c r="AV15" i="13"/>
  <c r="AW15" i="13" s="1"/>
  <c r="AX15" i="13" s="1"/>
  <c r="AY15" i="13" s="1"/>
  <c r="K15" i="13"/>
  <c r="BA13" i="13"/>
  <c r="BB13" i="13" s="1"/>
  <c r="BA12" i="13"/>
  <c r="BB12" i="13"/>
  <c r="BC12" i="13" s="1"/>
  <c r="BD12" i="13" s="1"/>
  <c r="X12" i="13"/>
  <c r="M12" i="13"/>
  <c r="M20" i="13" s="1"/>
  <c r="M31" i="13" s="1"/>
  <c r="AN11" i="13"/>
  <c r="AA11" i="13"/>
  <c r="AI11" i="13"/>
  <c r="BF11" i="13"/>
  <c r="BG11" i="13"/>
  <c r="BI11" i="13"/>
  <c r="BJ11" i="13" s="1"/>
  <c r="BK11" i="13" s="1"/>
  <c r="AH12" i="13"/>
  <c r="BE12" i="13"/>
  <c r="AG13" i="13"/>
  <c r="BF14" i="13"/>
  <c r="BG14" i="13"/>
  <c r="AG15" i="13"/>
  <c r="AI16" i="13"/>
  <c r="AI17" i="13"/>
  <c r="AH18" i="13"/>
  <c r="BF18" i="13"/>
  <c r="BG18" i="13" s="1"/>
  <c r="BI18" i="13" s="1"/>
  <c r="BJ18" i="13" s="1"/>
  <c r="BK18" i="13" s="1"/>
  <c r="AG19" i="13"/>
  <c r="BE19" i="13"/>
  <c r="AI21" i="13"/>
  <c r="AF22" i="13"/>
  <c r="AG24" i="13"/>
  <c r="BE24" i="13"/>
  <c r="AG26" i="13"/>
  <c r="BF27" i="13"/>
  <c r="BG27" i="13" s="1"/>
  <c r="AG28" i="13"/>
  <c r="BF28" i="13"/>
  <c r="BG28" i="13"/>
  <c r="BI28" i="13" s="1"/>
  <c r="AF29" i="13"/>
  <c r="AF11" i="13"/>
  <c r="AI12" i="13"/>
  <c r="BF12" i="13"/>
  <c r="BG12" i="13" s="1"/>
  <c r="BI12" i="13" s="1"/>
  <c r="BJ12" i="13" s="1"/>
  <c r="BK12" i="13" s="1"/>
  <c r="AH13" i="13"/>
  <c r="BE13" i="13"/>
  <c r="AH15" i="13"/>
  <c r="BE15" i="13"/>
  <c r="AF16" i="13"/>
  <c r="BE16" i="13"/>
  <c r="AF17" i="13"/>
  <c r="AJ17" i="13" s="1"/>
  <c r="AK17" i="13" s="1"/>
  <c r="AI18" i="13"/>
  <c r="AH19" i="13"/>
  <c r="BF19" i="13"/>
  <c r="BG19" i="13" s="1"/>
  <c r="AG23" i="13"/>
  <c r="BE23" i="13"/>
  <c r="AH24" i="13"/>
  <c r="AG25" i="13"/>
  <c r="AH26" i="13"/>
  <c r="AH28" i="13"/>
  <c r="AG29" i="13"/>
  <c r="M99" i="14"/>
  <c r="K98" i="14"/>
  <c r="L98" i="14"/>
  <c r="V97" i="14"/>
  <c r="N96" i="14"/>
  <c r="X96" i="14"/>
  <c r="BE96" i="14"/>
  <c r="Q95" i="14"/>
  <c r="AU91" i="14"/>
  <c r="L89" i="14"/>
  <c r="K89" i="14"/>
  <c r="M89" i="14"/>
  <c r="N88" i="14"/>
  <c r="M88" i="14"/>
  <c r="R87" i="14"/>
  <c r="AO86" i="14"/>
  <c r="AP86" i="14" s="1"/>
  <c r="R84" i="14"/>
  <c r="BF84" i="14"/>
  <c r="BG84" i="14" s="1"/>
  <c r="BJ84" i="14" s="1"/>
  <c r="BK84" i="14" s="1"/>
  <c r="BE84" i="14"/>
  <c r="AF84" i="14"/>
  <c r="AO83" i="14"/>
  <c r="AP83" i="14"/>
  <c r="W59" i="14"/>
  <c r="BA52" i="14"/>
  <c r="BB52" i="14" s="1"/>
  <c r="AA49" i="14"/>
  <c r="AH47" i="14"/>
  <c r="AB47" i="14"/>
  <c r="AF47" i="14"/>
  <c r="AG47" i="14"/>
  <c r="BA25" i="14"/>
  <c r="BB25" i="14" s="1"/>
  <c r="V17" i="14"/>
  <c r="X17" i="14"/>
  <c r="Y17" i="14"/>
  <c r="Z17" i="14" s="1"/>
  <c r="G134" i="17" s="1"/>
  <c r="K12" i="14"/>
  <c r="M12" i="14"/>
  <c r="BA12" i="14"/>
  <c r="BB12" i="14" s="1"/>
  <c r="AG52" i="13"/>
  <c r="AF50" i="13"/>
  <c r="BE49" i="13"/>
  <c r="N49" i="13"/>
  <c r="K48" i="13"/>
  <c r="AN47" i="13"/>
  <c r="L27" i="13"/>
  <c r="AO26" i="13"/>
  <c r="AP26" i="13"/>
  <c r="L25" i="13"/>
  <c r="BH24" i="13"/>
  <c r="AU24" i="13"/>
  <c r="AQ23" i="13"/>
  <c r="Q22" i="13"/>
  <c r="AU19" i="13"/>
  <c r="AB19" i="13"/>
  <c r="AD19" i="13" s="1"/>
  <c r="F20" i="13"/>
  <c r="F31" i="13" s="1"/>
  <c r="N17" i="13"/>
  <c r="N16" i="13"/>
  <c r="AZ15" i="13"/>
  <c r="BC15" i="13"/>
  <c r="BD15" i="13"/>
  <c r="AB15" i="13"/>
  <c r="AD15" i="13" s="1"/>
  <c r="AE15" i="13" s="1"/>
  <c r="AV13" i="13"/>
  <c r="AW13" i="13" s="1"/>
  <c r="AX13" i="13" s="1"/>
  <c r="AY13" i="13" s="1"/>
  <c r="AB13" i="13"/>
  <c r="AU99" i="14"/>
  <c r="R95" i="14"/>
  <c r="BE95" i="14"/>
  <c r="X93" i="14"/>
  <c r="X92" i="14"/>
  <c r="P92" i="14"/>
  <c r="AF92" i="14"/>
  <c r="BA92" i="14"/>
  <c r="BB92" i="14" s="1"/>
  <c r="BE88" i="14"/>
  <c r="AU87" i="14"/>
  <c r="K87" i="14"/>
  <c r="N87" i="14"/>
  <c r="K86" i="14"/>
  <c r="L86" i="14"/>
  <c r="K82" i="14"/>
  <c r="L82" i="14"/>
  <c r="BF60" i="14"/>
  <c r="BG60" i="14" s="1"/>
  <c r="R54" i="14"/>
  <c r="AB54" i="14"/>
  <c r="AF54" i="14"/>
  <c r="K28" i="14"/>
  <c r="M28" i="14"/>
  <c r="W27" i="14"/>
  <c r="BA27" i="14"/>
  <c r="BB27" i="14" s="1"/>
  <c r="AA27" i="14"/>
  <c r="AO27" i="14"/>
  <c r="AP27" i="14"/>
  <c r="AR27" i="14" s="1"/>
  <c r="W26" i="14"/>
  <c r="BA26" i="14"/>
  <c r="BB26" i="14"/>
  <c r="AA26" i="14"/>
  <c r="AO26" i="14"/>
  <c r="AP26" i="14" s="1"/>
  <c r="AR26" i="14" s="1"/>
  <c r="L17" i="14"/>
  <c r="M17" i="14"/>
  <c r="N17" i="14"/>
  <c r="K13" i="14"/>
  <c r="M13" i="14"/>
  <c r="AG46" i="13"/>
  <c r="P24" i="13"/>
  <c r="T24" i="13"/>
  <c r="U24" i="13" s="1"/>
  <c r="P23" i="13"/>
  <c r="Y14" i="13"/>
  <c r="N93" i="14"/>
  <c r="K93" i="14"/>
  <c r="AB88" i="14"/>
  <c r="AH88" i="14"/>
  <c r="AJ88" i="14"/>
  <c r="AK88" i="14" s="1"/>
  <c r="U109" i="17" s="1"/>
  <c r="AZ88" i="14"/>
  <c r="V81" i="14"/>
  <c r="AU83" i="14"/>
  <c r="X84" i="14"/>
  <c r="W85" i="14"/>
  <c r="X86" i="14"/>
  <c r="AU86" i="14"/>
  <c r="W87" i="14"/>
  <c r="V88" i="14"/>
  <c r="AV88" i="14"/>
  <c r="AW88" i="14"/>
  <c r="AX88" i="14" s="1"/>
  <c r="AY88" i="14" s="1"/>
  <c r="V91" i="14"/>
  <c r="AU93" i="14"/>
  <c r="V83" i="14"/>
  <c r="Y83" i="14"/>
  <c r="Z83" i="14"/>
  <c r="G157" i="17" s="1"/>
  <c r="AV83" i="14"/>
  <c r="AW83" i="14" s="1"/>
  <c r="AX83" i="14"/>
  <c r="AY83" i="14" s="1"/>
  <c r="AU84" i="14"/>
  <c r="X87" i="14"/>
  <c r="W88" i="14"/>
  <c r="W89" i="14"/>
  <c r="AU89" i="14"/>
  <c r="X91" i="14"/>
  <c r="X95" i="14"/>
  <c r="AU98" i="14"/>
  <c r="AU80" i="14"/>
  <c r="G80" i="14"/>
  <c r="V80" i="14"/>
  <c r="AF60" i="14"/>
  <c r="AZ60" i="14"/>
  <c r="AA60" i="14"/>
  <c r="AD60" i="14"/>
  <c r="AE60" i="14" s="1"/>
  <c r="G115" i="17" s="1"/>
  <c r="AG60" i="14"/>
  <c r="BE60" i="14"/>
  <c r="Q59" i="14"/>
  <c r="T59" i="14" s="1"/>
  <c r="U59" i="14" s="1"/>
  <c r="I140" i="17" s="1"/>
  <c r="AA59" i="14"/>
  <c r="AG59" i="14"/>
  <c r="BE59" i="14"/>
  <c r="AB59" i="14"/>
  <c r="Q57" i="14"/>
  <c r="AB57" i="14"/>
  <c r="AC57" i="14"/>
  <c r="P53" i="14"/>
  <c r="AF53" i="14"/>
  <c r="BE53" i="14"/>
  <c r="AH53" i="14"/>
  <c r="L50" i="14"/>
  <c r="BA50" i="14"/>
  <c r="BB50" i="14" s="1"/>
  <c r="K50" i="14"/>
  <c r="AF46" i="14"/>
  <c r="BE46" i="14"/>
  <c r="AG46" i="14"/>
  <c r="AC47" i="14"/>
  <c r="K27" i="14"/>
  <c r="M27" i="14"/>
  <c r="N27" i="14"/>
  <c r="K26" i="14"/>
  <c r="M26" i="14"/>
  <c r="N26" i="14"/>
  <c r="W14" i="14"/>
  <c r="AV14" i="14"/>
  <c r="AW14" i="14"/>
  <c r="BH14" i="14"/>
  <c r="AA14" i="14"/>
  <c r="V14" i="14"/>
  <c r="BA14" i="14"/>
  <c r="BB14" i="14" s="1"/>
  <c r="AA11" i="14"/>
  <c r="S11" i="14"/>
  <c r="W11" i="14"/>
  <c r="AG19" i="14"/>
  <c r="BE24" i="14"/>
  <c r="AI26" i="14"/>
  <c r="AI27" i="14"/>
  <c r="BE25" i="14"/>
  <c r="BE26" i="14"/>
  <c r="AI28" i="14"/>
  <c r="AG29" i="14"/>
  <c r="H10" i="14"/>
  <c r="M10" i="14"/>
  <c r="V11" i="13"/>
  <c r="N98" i="14"/>
  <c r="N94" i="14"/>
  <c r="X94" i="14"/>
  <c r="BA93" i="14"/>
  <c r="BB93" i="14"/>
  <c r="BF89" i="14"/>
  <c r="BG89" i="14" s="1"/>
  <c r="BJ89" i="14" s="1"/>
  <c r="BK89" i="14" s="1"/>
  <c r="AC88" i="14"/>
  <c r="AD88" i="14" s="1"/>
  <c r="AE88" i="14" s="1"/>
  <c r="I109" i="17" s="1"/>
  <c r="AC87" i="14"/>
  <c r="BA86" i="14"/>
  <c r="BB86" i="14"/>
  <c r="AB86" i="14"/>
  <c r="AB85" i="14"/>
  <c r="N85" i="14"/>
  <c r="R85" i="14"/>
  <c r="AC84" i="14"/>
  <c r="BE64" i="14"/>
  <c r="AG64" i="14"/>
  <c r="BF62" i="14"/>
  <c r="BG62" i="14"/>
  <c r="BF58" i="14"/>
  <c r="BG58" i="14" s="1"/>
  <c r="BJ58" i="14" s="1"/>
  <c r="BK58" i="14" s="1"/>
  <c r="AJ51" i="14"/>
  <c r="AK51" i="14" s="1"/>
  <c r="S107" i="17" s="1"/>
  <c r="AB50" i="14"/>
  <c r="AZ49" i="14"/>
  <c r="AC49" i="14"/>
  <c r="BA48" i="14"/>
  <c r="BB48" i="14"/>
  <c r="BC48" i="14" s="1"/>
  <c r="BD48" i="14" s="1"/>
  <c r="AA48" i="14"/>
  <c r="AZ47" i="14"/>
  <c r="AA45" i="14"/>
  <c r="AH46" i="14"/>
  <c r="BA28" i="14"/>
  <c r="BB28" i="14"/>
  <c r="BH22" i="14"/>
  <c r="Q18" i="14"/>
  <c r="AO17" i="14"/>
  <c r="AP17" i="14"/>
  <c r="AR17" i="14" s="1"/>
  <c r="AS17" i="14" s="1"/>
  <c r="AT17" i="14" s="1"/>
  <c r="Q17" i="14"/>
  <c r="V16" i="14"/>
  <c r="AA16" i="14"/>
  <c r="BH16" i="14"/>
  <c r="AN14" i="14"/>
  <c r="K14" i="14"/>
  <c r="M14" i="14"/>
  <c r="N14" i="14"/>
  <c r="R93" i="14"/>
  <c r="Q89" i="14"/>
  <c r="Q61" i="14"/>
  <c r="V22" i="14"/>
  <c r="Y22" i="14" s="1"/>
  <c r="Z22" i="14" s="1"/>
  <c r="G138" i="17" s="1"/>
  <c r="W22" i="14"/>
  <c r="AB22" i="14"/>
  <c r="AQ22" i="14"/>
  <c r="AC22" i="14"/>
  <c r="AU22" i="14"/>
  <c r="BA16" i="14"/>
  <c r="BB16" i="14" s="1"/>
  <c r="BC16" i="14" s="1"/>
  <c r="BD16" i="14" s="1"/>
  <c r="N16" i="14"/>
  <c r="AO12" i="14"/>
  <c r="AP12" i="14" s="1"/>
  <c r="S15" i="14"/>
  <c r="R17" i="14"/>
  <c r="S21" i="14"/>
  <c r="P22" i="14"/>
  <c r="P23" i="14"/>
  <c r="AN23" i="14"/>
  <c r="AO11" i="14"/>
  <c r="AP11" i="14" s="1"/>
  <c r="AO13" i="14"/>
  <c r="AP13" i="14"/>
  <c r="R16" i="14"/>
  <c r="AN16" i="14"/>
  <c r="S17" i="14"/>
  <c r="P21" i="14"/>
  <c r="Q22" i="14"/>
  <c r="Q23" i="14"/>
  <c r="Q24" i="14"/>
  <c r="AD23" i="14"/>
  <c r="AE23" i="14" s="1"/>
  <c r="I166" i="17" s="1"/>
  <c r="N12" i="14"/>
  <c r="AA10" i="13"/>
  <c r="H10" i="13"/>
  <c r="BB4" i="13"/>
  <c r="AA10" i="14"/>
  <c r="BB4" i="14"/>
  <c r="AZ10" i="13"/>
  <c r="AZ10" i="14"/>
  <c r="W50" i="13"/>
  <c r="AU49" i="13"/>
  <c r="V49" i="13"/>
  <c r="AV47" i="13"/>
  <c r="AW47" i="13"/>
  <c r="V64" i="14"/>
  <c r="Y64" i="14" s="1"/>
  <c r="Z64" i="14" s="1"/>
  <c r="U145" i="17" s="1"/>
  <c r="X64" i="14"/>
  <c r="X63" i="14"/>
  <c r="X62" i="14"/>
  <c r="W61" i="14"/>
  <c r="W60" i="14"/>
  <c r="W58" i="14"/>
  <c r="AV56" i="14"/>
  <c r="AW56" i="14"/>
  <c r="AU53" i="14"/>
  <c r="AU64" i="13"/>
  <c r="AX64" i="13" s="1"/>
  <c r="AY64" i="13" s="1"/>
  <c r="X64" i="13"/>
  <c r="AV62" i="13"/>
  <c r="AW62" i="13" s="1"/>
  <c r="AU61" i="13"/>
  <c r="AX61" i="13"/>
  <c r="AU60" i="13"/>
  <c r="X60" i="13"/>
  <c r="X59" i="13"/>
  <c r="W58" i="13"/>
  <c r="W57" i="13"/>
  <c r="AU54" i="13"/>
  <c r="X54" i="13"/>
  <c r="X51" i="13"/>
  <c r="X48" i="13"/>
  <c r="AU47" i="13"/>
  <c r="X47" i="13"/>
  <c r="AV64" i="14"/>
  <c r="AW64" i="14" s="1"/>
  <c r="AV63" i="14"/>
  <c r="AW63" i="14"/>
  <c r="W63" i="14"/>
  <c r="W62" i="14"/>
  <c r="AV60" i="14"/>
  <c r="AW60" i="14"/>
  <c r="AX60" i="14" s="1"/>
  <c r="AY60" i="14" s="1"/>
  <c r="AU60" i="14"/>
  <c r="V60" i="14"/>
  <c r="AV58" i="14"/>
  <c r="AW58" i="14" s="1"/>
  <c r="V58" i="14"/>
  <c r="AU56" i="14"/>
  <c r="X53" i="14"/>
  <c r="W51" i="14"/>
  <c r="AV49" i="14"/>
  <c r="AW49" i="14"/>
  <c r="AX49" i="14"/>
  <c r="AY49" i="14" s="1"/>
  <c r="W49" i="14"/>
  <c r="V48" i="14"/>
  <c r="AV61" i="14"/>
  <c r="AW61" i="14" s="1"/>
  <c r="AX61" i="14" s="1"/>
  <c r="AY61" i="14" s="1"/>
  <c r="V56" i="14"/>
  <c r="AU51" i="14"/>
  <c r="X50" i="14"/>
  <c r="W64" i="13"/>
  <c r="X63" i="13"/>
  <c r="AU62" i="13"/>
  <c r="X61" i="13"/>
  <c r="W60" i="13"/>
  <c r="W59" i="13"/>
  <c r="V58" i="13"/>
  <c r="AV57" i="13"/>
  <c r="AW57" i="13" s="1"/>
  <c r="AV56" i="13"/>
  <c r="AW56" i="13"/>
  <c r="AX56" i="13"/>
  <c r="AY56" i="13" s="1"/>
  <c r="V54" i="13"/>
  <c r="X53" i="13"/>
  <c r="AV52" i="13"/>
  <c r="AW52" i="13" s="1"/>
  <c r="AV51" i="13"/>
  <c r="AW51" i="13"/>
  <c r="W51" i="13"/>
  <c r="Y51" i="13" s="1"/>
  <c r="Z51" i="13" s="1"/>
  <c r="X49" i="13"/>
  <c r="AU64" i="14"/>
  <c r="AV62" i="14"/>
  <c r="AW62" i="14" s="1"/>
  <c r="AX62" i="14" s="1"/>
  <c r="AY62" i="14" s="1"/>
  <c r="V62" i="14"/>
  <c r="X59" i="14"/>
  <c r="AU58" i="14"/>
  <c r="X57" i="14"/>
  <c r="X56" i="14"/>
  <c r="V53" i="14"/>
  <c r="V51" i="14"/>
  <c r="AU49" i="14"/>
  <c r="AJ62" i="14"/>
  <c r="AK62" i="14" s="1"/>
  <c r="S117" i="17" s="1"/>
  <c r="AG47" i="13"/>
  <c r="BE46" i="13"/>
  <c r="AJ49" i="14"/>
  <c r="AK49" i="14"/>
  <c r="S105" i="17"/>
  <c r="Y19" i="17"/>
  <c r="Y21" i="17"/>
  <c r="Y23" i="17"/>
  <c r="H70" i="17"/>
  <c r="H133" i="17"/>
  <c r="T107" i="17"/>
  <c r="H138" i="17"/>
  <c r="T112" i="17"/>
  <c r="H69" i="17"/>
  <c r="H65" i="17"/>
  <c r="H80" i="17"/>
  <c r="H142" i="17"/>
  <c r="T116" i="17"/>
  <c r="H139" i="17"/>
  <c r="T113" i="17"/>
  <c r="H79" i="17"/>
  <c r="H135" i="17"/>
  <c r="T109" i="17"/>
  <c r="H76" i="17"/>
  <c r="H78" i="17"/>
  <c r="H140" i="17"/>
  <c r="T114" i="17"/>
  <c r="H134" i="17"/>
  <c r="T108" i="17"/>
  <c r="H130" i="17"/>
  <c r="T104" i="17"/>
  <c r="H145" i="17"/>
  <c r="T119" i="17"/>
  <c r="H66" i="17"/>
  <c r="H64" i="17"/>
  <c r="H141" i="17"/>
  <c r="T115" i="17"/>
  <c r="H143" i="17"/>
  <c r="T117" i="17"/>
  <c r="H71" i="17"/>
  <c r="H67" i="17"/>
  <c r="H63" i="17"/>
  <c r="H77" i="17"/>
  <c r="H72" i="17"/>
  <c r="H131" i="17"/>
  <c r="T105" i="17"/>
  <c r="H144" i="17"/>
  <c r="T118" i="17"/>
  <c r="H68" i="17"/>
  <c r="H129" i="17"/>
  <c r="T103" i="17"/>
  <c r="H73" i="17"/>
  <c r="H75" i="17"/>
  <c r="H136" i="17"/>
  <c r="T110" i="17"/>
  <c r="H132" i="17"/>
  <c r="T106" i="17"/>
  <c r="H128" i="17"/>
  <c r="T102" i="17"/>
  <c r="H74" i="17"/>
  <c r="H137" i="17"/>
  <c r="T111" i="17"/>
  <c r="R99" i="14"/>
  <c r="W99" i="14"/>
  <c r="AA99" i="14"/>
  <c r="AV99" i="14"/>
  <c r="AW99" i="14" s="1"/>
  <c r="AZ99" i="14"/>
  <c r="BA98" i="14"/>
  <c r="BB98" i="14" s="1"/>
  <c r="AV98" i="14"/>
  <c r="AW98" i="14" s="1"/>
  <c r="AX98" i="14" s="1"/>
  <c r="AY98" i="14" s="1"/>
  <c r="AO98" i="14"/>
  <c r="AP98" i="14" s="1"/>
  <c r="AF98" i="14"/>
  <c r="G100" i="14"/>
  <c r="P98" i="14"/>
  <c r="AC98" i="14"/>
  <c r="AG98" i="14"/>
  <c r="AN98" i="14"/>
  <c r="BF98" i="14"/>
  <c r="BG98" i="14" s="1"/>
  <c r="BJ98" i="14" s="1"/>
  <c r="BK98" i="14" s="1"/>
  <c r="R98" i="14"/>
  <c r="W98" i="14"/>
  <c r="P96" i="14"/>
  <c r="AC96" i="14"/>
  <c r="AG96" i="14"/>
  <c r="AN96" i="14"/>
  <c r="BF96" i="14"/>
  <c r="BG96" i="14"/>
  <c r="Q96" i="14"/>
  <c r="V96" i="14"/>
  <c r="AH96" i="14"/>
  <c r="AO96" i="14"/>
  <c r="AP96" i="14"/>
  <c r="AU96" i="14"/>
  <c r="R96" i="14"/>
  <c r="W96" i="14"/>
  <c r="AA96" i="14"/>
  <c r="AV96" i="14"/>
  <c r="AW96" i="14" s="1"/>
  <c r="AX96" i="14" s="1"/>
  <c r="AY96" i="14" s="1"/>
  <c r="AZ96" i="14"/>
  <c r="P94" i="14"/>
  <c r="AC94" i="14"/>
  <c r="AG94" i="14"/>
  <c r="AN94" i="14"/>
  <c r="BF94" i="14"/>
  <c r="BG94" i="14"/>
  <c r="Q94" i="14"/>
  <c r="V94" i="14"/>
  <c r="AH94" i="14"/>
  <c r="AO94" i="14"/>
  <c r="AP94" i="14"/>
  <c r="AU94" i="14"/>
  <c r="R94" i="14"/>
  <c r="W94" i="14"/>
  <c r="AA94" i="14"/>
  <c r="AV94" i="14"/>
  <c r="AW94" i="14"/>
  <c r="AX94" i="14" s="1"/>
  <c r="AY94" i="14" s="1"/>
  <c r="AZ94" i="14"/>
  <c r="I100" i="14"/>
  <c r="AH99" i="14"/>
  <c r="AC99" i="14"/>
  <c r="X99" i="14"/>
  <c r="Q99" i="14"/>
  <c r="X98" i="14"/>
  <c r="BA96" i="14"/>
  <c r="BB96" i="14"/>
  <c r="AF96" i="14"/>
  <c r="BA94" i="14"/>
  <c r="BB94" i="14" s="1"/>
  <c r="AF94" i="14"/>
  <c r="AO99" i="14"/>
  <c r="AP99" i="14" s="1"/>
  <c r="AG99" i="14"/>
  <c r="AJ99" i="14"/>
  <c r="AK99" i="14"/>
  <c r="U119" i="17" s="1"/>
  <c r="AB99" i="14"/>
  <c r="V99" i="14"/>
  <c r="P99" i="14"/>
  <c r="AH98" i="14"/>
  <c r="AB98" i="14"/>
  <c r="V98" i="14"/>
  <c r="Y98" i="14"/>
  <c r="Z98" i="14" s="1"/>
  <c r="G171" i="17" s="1"/>
  <c r="AB96" i="14"/>
  <c r="AB94" i="14"/>
  <c r="P81" i="14"/>
  <c r="AN81" i="14"/>
  <c r="AG81" i="14"/>
  <c r="BF81" i="14"/>
  <c r="BG81" i="14" s="1"/>
  <c r="BJ81" i="14" s="1"/>
  <c r="BE81" i="14"/>
  <c r="AG83" i="14"/>
  <c r="BF83" i="14"/>
  <c r="BG83" i="14" s="1"/>
  <c r="BJ83" i="14" s="1"/>
  <c r="BK83" i="14" s="1"/>
  <c r="AG85" i="14"/>
  <c r="BF85" i="14"/>
  <c r="BG85" i="14"/>
  <c r="BJ85" i="14"/>
  <c r="BK85" i="14" s="1"/>
  <c r="N64" i="14"/>
  <c r="T64" i="14"/>
  <c r="U64" i="14"/>
  <c r="I145" i="17" s="1"/>
  <c r="BA64" i="14"/>
  <c r="BB64" i="14"/>
  <c r="BC64" i="14"/>
  <c r="BD64" i="14" s="1"/>
  <c r="L64" i="14"/>
  <c r="AO64" i="14"/>
  <c r="AP64" i="14" s="1"/>
  <c r="BF97" i="14"/>
  <c r="BG97" i="14"/>
  <c r="BJ97" i="14"/>
  <c r="BK97" i="14" s="1"/>
  <c r="AN97" i="14"/>
  <c r="AG97" i="14"/>
  <c r="AC97" i="14"/>
  <c r="P97" i="14"/>
  <c r="BF95" i="14"/>
  <c r="BG95" i="14"/>
  <c r="BJ95" i="14"/>
  <c r="BK95" i="14" s="1"/>
  <c r="AN95" i="14"/>
  <c r="AG95" i="14"/>
  <c r="AC95" i="14"/>
  <c r="P95" i="14"/>
  <c r="BF93" i="14"/>
  <c r="BG93" i="14" s="1"/>
  <c r="BJ93" i="14" s="1"/>
  <c r="BK93" i="14" s="1"/>
  <c r="AN93" i="14"/>
  <c r="AG93" i="14"/>
  <c r="AJ93" i="14"/>
  <c r="AK93" i="14"/>
  <c r="U113" i="17" s="1"/>
  <c r="AC93" i="14"/>
  <c r="P93" i="14"/>
  <c r="AZ92" i="14"/>
  <c r="AV92" i="14"/>
  <c r="AW92" i="14" s="1"/>
  <c r="AA92" i="14"/>
  <c r="W92" i="14"/>
  <c r="R92" i="14"/>
  <c r="BF91" i="14"/>
  <c r="BG91" i="14"/>
  <c r="AN91" i="14"/>
  <c r="AG91" i="14"/>
  <c r="AC91" i="14"/>
  <c r="P91" i="14"/>
  <c r="H90" i="14"/>
  <c r="H101" i="14" s="1"/>
  <c r="BA89" i="14"/>
  <c r="BB89" i="14"/>
  <c r="BC89" i="14"/>
  <c r="BD89" i="14" s="1"/>
  <c r="N89" i="14"/>
  <c r="AO88" i="14"/>
  <c r="AP88" i="14"/>
  <c r="L88" i="14"/>
  <c r="BA87" i="14"/>
  <c r="BB87" i="14"/>
  <c r="BC87" i="14"/>
  <c r="BD87" i="14" s="1"/>
  <c r="M87" i="14"/>
  <c r="X85" i="14"/>
  <c r="AO84" i="14"/>
  <c r="AP84" i="14" s="1"/>
  <c r="AS84" i="14" s="1"/>
  <c r="AT84" i="14" s="1"/>
  <c r="AG84" i="14"/>
  <c r="AB84" i="14"/>
  <c r="V84" i="14"/>
  <c r="P84" i="14"/>
  <c r="AH83" i="14"/>
  <c r="P83" i="14"/>
  <c r="AN83" i="14"/>
  <c r="BF82" i="14"/>
  <c r="BG82" i="14"/>
  <c r="AU82" i="14"/>
  <c r="AF82" i="14"/>
  <c r="BA81" i="14"/>
  <c r="BB81" i="14"/>
  <c r="AV81" i="14"/>
  <c r="AW81" i="14" s="1"/>
  <c r="AO81" i="14"/>
  <c r="AP81" i="14"/>
  <c r="AF81" i="14"/>
  <c r="AA81" i="14"/>
  <c r="N81" i="14"/>
  <c r="K81" i="14"/>
  <c r="AF80" i="14"/>
  <c r="L80" i="14"/>
  <c r="AC81" i="14"/>
  <c r="AU92" i="14"/>
  <c r="AO92" i="14"/>
  <c r="AP92" i="14" s="1"/>
  <c r="AH92" i="14"/>
  <c r="V92" i="14"/>
  <c r="Q92" i="14"/>
  <c r="BF88" i="14"/>
  <c r="BG88" i="14"/>
  <c r="K88" i="14"/>
  <c r="AV87" i="14"/>
  <c r="AW87" i="14" s="1"/>
  <c r="AX87" i="14" s="1"/>
  <c r="AY87" i="14" s="1"/>
  <c r="L87" i="14"/>
  <c r="P85" i="14"/>
  <c r="AN85" i="14"/>
  <c r="K83" i="14"/>
  <c r="AZ81" i="14"/>
  <c r="AU81" i="14"/>
  <c r="BE80" i="14"/>
  <c r="W82" i="14"/>
  <c r="AV82" i="14"/>
  <c r="AW82" i="14" s="1"/>
  <c r="W84" i="14"/>
  <c r="AV84" i="14"/>
  <c r="AW84" i="14"/>
  <c r="AX84" i="14" s="1"/>
  <c r="AY84" i="14" s="1"/>
  <c r="W86" i="14"/>
  <c r="AV86" i="14"/>
  <c r="AW86" i="14" s="1"/>
  <c r="AX86" i="14" s="1"/>
  <c r="AY86" i="14" s="1"/>
  <c r="K64" i="14"/>
  <c r="AZ97" i="14"/>
  <c r="AV97" i="14"/>
  <c r="AW97" i="14"/>
  <c r="AA97" i="14"/>
  <c r="W97" i="14"/>
  <c r="AZ95" i="14"/>
  <c r="AV95" i="14"/>
  <c r="AW95" i="14"/>
  <c r="AX95" i="14" s="1"/>
  <c r="AY95" i="14" s="1"/>
  <c r="AA95" i="14"/>
  <c r="W95" i="14"/>
  <c r="AZ93" i="14"/>
  <c r="AV93" i="14"/>
  <c r="AW93" i="14"/>
  <c r="AX93" i="14"/>
  <c r="AY93" i="14" s="1"/>
  <c r="AA93" i="14"/>
  <c r="W93" i="14"/>
  <c r="BF92" i="14"/>
  <c r="BG92" i="14" s="1"/>
  <c r="BJ92" i="14" s="1"/>
  <c r="BK92" i="14" s="1"/>
  <c r="AN92" i="14"/>
  <c r="AG92" i="14"/>
  <c r="AC92" i="14"/>
  <c r="Y92" i="14"/>
  <c r="Z92" i="14"/>
  <c r="G165" i="17" s="1"/>
  <c r="AZ91" i="14"/>
  <c r="AV91" i="14"/>
  <c r="AW91" i="14"/>
  <c r="AA91" i="14"/>
  <c r="W91" i="14"/>
  <c r="Y91" i="14"/>
  <c r="Z91" i="14"/>
  <c r="G164" i="17" s="1"/>
  <c r="AO89" i="14"/>
  <c r="AP89" i="14"/>
  <c r="AS89" i="14"/>
  <c r="AT89" i="14" s="1"/>
  <c r="AH89" i="14"/>
  <c r="V89" i="14"/>
  <c r="BA88" i="14"/>
  <c r="BB88" i="14" s="1"/>
  <c r="BC88" i="14" s="1"/>
  <c r="BD88" i="14" s="1"/>
  <c r="AO87" i="14"/>
  <c r="AP87" i="14" s="1"/>
  <c r="AS87" i="14" s="1"/>
  <c r="AT87" i="14" s="1"/>
  <c r="BA85" i="14"/>
  <c r="BB85" i="14" s="1"/>
  <c r="BC85" i="14" s="1"/>
  <c r="BD85" i="14" s="1"/>
  <c r="AV85" i="14"/>
  <c r="AW85" i="14" s="1"/>
  <c r="AX85" i="14" s="1"/>
  <c r="AY85" i="14" s="1"/>
  <c r="AO85" i="14"/>
  <c r="AP85" i="14" s="1"/>
  <c r="AF85" i="14"/>
  <c r="AA85" i="14"/>
  <c r="V85" i="14"/>
  <c r="K85" i="14"/>
  <c r="AH82" i="14"/>
  <c r="X82" i="14"/>
  <c r="X81" i="14"/>
  <c r="Y81" i="14" s="1"/>
  <c r="Z81" i="14" s="1"/>
  <c r="G155" i="17" s="1"/>
  <c r="R81" i="14"/>
  <c r="L63" i="14"/>
  <c r="N63" i="14"/>
  <c r="BA63" i="14"/>
  <c r="BB63" i="14"/>
  <c r="BC63" i="14" s="1"/>
  <c r="BD63" i="14" s="1"/>
  <c r="K63" i="14"/>
  <c r="L61" i="14"/>
  <c r="N61" i="14"/>
  <c r="BA61" i="14"/>
  <c r="BB61" i="14" s="1"/>
  <c r="BC61" i="14" s="1"/>
  <c r="BD61" i="14" s="1"/>
  <c r="K61" i="14"/>
  <c r="BF61" i="14"/>
  <c r="BG61" i="14"/>
  <c r="BJ61" i="14"/>
  <c r="BK61" i="14" s="1"/>
  <c r="L59" i="14"/>
  <c r="AD59" i="14"/>
  <c r="AE59" i="14"/>
  <c r="G114" i="17" s="1"/>
  <c r="N59" i="14"/>
  <c r="BA59" i="14"/>
  <c r="BB59" i="14"/>
  <c r="BC59" i="14" s="1"/>
  <c r="BD59" i="14" s="1"/>
  <c r="K59" i="14"/>
  <c r="BF59" i="14"/>
  <c r="BG59" i="14" s="1"/>
  <c r="H65" i="14"/>
  <c r="L57" i="14"/>
  <c r="AD57" i="14"/>
  <c r="AE57" i="14" s="1"/>
  <c r="G112" i="17" s="1"/>
  <c r="N57" i="14"/>
  <c r="BA57" i="14"/>
  <c r="BB57" i="14" s="1"/>
  <c r="K57" i="14"/>
  <c r="BF57" i="14"/>
  <c r="BG57" i="14"/>
  <c r="BJ57" i="14" s="1"/>
  <c r="BK57" i="14" s="1"/>
  <c r="F65" i="14"/>
  <c r="F67" i="14"/>
  <c r="AU54" i="14"/>
  <c r="AO54" i="14"/>
  <c r="AP54" i="14"/>
  <c r="AS54" i="14" s="1"/>
  <c r="AT54" i="14" s="1"/>
  <c r="AN54" i="14"/>
  <c r="AH54" i="14"/>
  <c r="V54" i="14"/>
  <c r="Q54" i="14"/>
  <c r="Q52" i="14"/>
  <c r="AH52" i="14"/>
  <c r="M47" i="14"/>
  <c r="L47" i="14"/>
  <c r="K47" i="14"/>
  <c r="AJ47" i="14"/>
  <c r="AK47" i="14"/>
  <c r="S103" i="17" s="1"/>
  <c r="X46" i="14"/>
  <c r="V47" i="14"/>
  <c r="AU47" i="14"/>
  <c r="X48" i="14"/>
  <c r="W46" i="14"/>
  <c r="AV46" i="14"/>
  <c r="AW46" i="14"/>
  <c r="W47" i="14"/>
  <c r="W48" i="14"/>
  <c r="Y48" i="14"/>
  <c r="Z48" i="14"/>
  <c r="U130" i="17" s="1"/>
  <c r="AU48" i="14"/>
  <c r="X49" i="14"/>
  <c r="V50" i="14"/>
  <c r="AU50" i="14"/>
  <c r="X51" i="14"/>
  <c r="V52" i="14"/>
  <c r="X47" i="14"/>
  <c r="AV48" i="14"/>
  <c r="AW48" i="14"/>
  <c r="AX48" i="14"/>
  <c r="AY48" i="14"/>
  <c r="W50" i="14"/>
  <c r="AV50" i="14"/>
  <c r="AW50" i="14"/>
  <c r="G45" i="14"/>
  <c r="L45" i="14"/>
  <c r="V45" i="14"/>
  <c r="AU45" i="14"/>
  <c r="AO62" i="14"/>
  <c r="AP62" i="14" s="1"/>
  <c r="AD62" i="14"/>
  <c r="AE62" i="14"/>
  <c r="G117" i="17"/>
  <c r="L62" i="14"/>
  <c r="AO60" i="14"/>
  <c r="AP60" i="14"/>
  <c r="L60" i="14"/>
  <c r="AO58" i="14"/>
  <c r="AP58" i="14"/>
  <c r="AS58" i="14"/>
  <c r="AT58" i="14"/>
  <c r="L58" i="14"/>
  <c r="AO56" i="14"/>
  <c r="AP56" i="14"/>
  <c r="L56" i="14"/>
  <c r="BF54" i="14"/>
  <c r="BG54" i="14" s="1"/>
  <c r="BJ54" i="14" s="1"/>
  <c r="BK54" i="14" s="1"/>
  <c r="AG54" i="14"/>
  <c r="AC54" i="14"/>
  <c r="P54" i="14"/>
  <c r="AZ53" i="14"/>
  <c r="AV53" i="14"/>
  <c r="AW53" i="14" s="1"/>
  <c r="AX53" i="14" s="1"/>
  <c r="AY53" i="14" s="1"/>
  <c r="AA53" i="14"/>
  <c r="W53" i="14"/>
  <c r="R53" i="14"/>
  <c r="BF52" i="14"/>
  <c r="BG52" i="14" s="1"/>
  <c r="BJ52" i="14" s="1"/>
  <c r="BK52" i="14" s="1"/>
  <c r="AN52" i="14"/>
  <c r="AF52" i="14"/>
  <c r="AA52" i="14"/>
  <c r="L52" i="14"/>
  <c r="N51" i="14"/>
  <c r="BA51" i="14"/>
  <c r="BB51" i="14" s="1"/>
  <c r="BC51" i="14" s="1"/>
  <c r="BD51" i="14" s="1"/>
  <c r="K51" i="14"/>
  <c r="Q50" i="14"/>
  <c r="AH50" i="14"/>
  <c r="AJ50" i="14"/>
  <c r="AK50" i="14" s="1"/>
  <c r="S106" i="17" s="1"/>
  <c r="AO50" i="14"/>
  <c r="AP50" i="14" s="1"/>
  <c r="R50" i="14"/>
  <c r="AA50" i="14"/>
  <c r="AZ50" i="14"/>
  <c r="N49" i="14"/>
  <c r="BA49" i="14"/>
  <c r="BB49" i="14" s="1"/>
  <c r="BC49" i="14" s="1"/>
  <c r="BD49" i="14" s="1"/>
  <c r="K49" i="14"/>
  <c r="BF49" i="14"/>
  <c r="BG49" i="14"/>
  <c r="BJ49" i="14" s="1"/>
  <c r="BK49" i="14" s="1"/>
  <c r="BF47" i="14"/>
  <c r="BG47" i="14"/>
  <c r="AV47" i="14"/>
  <c r="AW47" i="14" s="1"/>
  <c r="AX47" i="14" s="1"/>
  <c r="AY47" i="14" s="1"/>
  <c r="N47" i="14"/>
  <c r="AZ86" i="14"/>
  <c r="AA86" i="14"/>
  <c r="AC85" i="14"/>
  <c r="AZ84" i="14"/>
  <c r="AA84" i="14"/>
  <c r="AD84" i="14" s="1"/>
  <c r="AE84" i="14" s="1"/>
  <c r="I105" i="17" s="1"/>
  <c r="AC83" i="14"/>
  <c r="AZ82" i="14"/>
  <c r="AA82" i="14"/>
  <c r="AD82" i="14" s="1"/>
  <c r="AE82" i="14" s="1"/>
  <c r="I103" i="17" s="1"/>
  <c r="AZ80" i="14"/>
  <c r="AA80" i="14"/>
  <c r="M80" i="14"/>
  <c r="AU63" i="14"/>
  <c r="AO63" i="14"/>
  <c r="AP63" i="14" s="1"/>
  <c r="AS63" i="14" s="1"/>
  <c r="AT63" i="14" s="1"/>
  <c r="AH63" i="14"/>
  <c r="V63" i="14"/>
  <c r="BA62" i="14"/>
  <c r="BB62" i="14" s="1"/>
  <c r="BC62" i="14" s="1"/>
  <c r="BD62" i="14" s="1"/>
  <c r="AU61" i="14"/>
  <c r="AO61" i="14"/>
  <c r="AP61" i="14" s="1"/>
  <c r="AS61" i="14" s="1"/>
  <c r="AT61" i="14" s="1"/>
  <c r="AH61" i="14"/>
  <c r="AJ61" i="14" s="1"/>
  <c r="AK61" i="14" s="1"/>
  <c r="S116" i="17" s="1"/>
  <c r="V61" i="14"/>
  <c r="BA60" i="14"/>
  <c r="BB60" i="14" s="1"/>
  <c r="BC60" i="14" s="1"/>
  <c r="BD60" i="14" s="1"/>
  <c r="AU59" i="14"/>
  <c r="AO59" i="14"/>
  <c r="AP59" i="14"/>
  <c r="AS59" i="14" s="1"/>
  <c r="AT59" i="14" s="1"/>
  <c r="AH59" i="14"/>
  <c r="V59" i="14"/>
  <c r="BA58" i="14"/>
  <c r="BB58" i="14" s="1"/>
  <c r="AU57" i="14"/>
  <c r="AO57" i="14"/>
  <c r="AP57" i="14" s="1"/>
  <c r="AH57" i="14"/>
  <c r="AJ57" i="14"/>
  <c r="AK57" i="14" s="1"/>
  <c r="S112" i="17" s="1"/>
  <c r="V57" i="14"/>
  <c r="BA56" i="14"/>
  <c r="BB56" i="14" s="1"/>
  <c r="BC56" i="14" s="1"/>
  <c r="G55" i="14"/>
  <c r="G66" i="14" s="1"/>
  <c r="AZ54" i="14"/>
  <c r="AV54" i="14"/>
  <c r="AW54" i="14" s="1"/>
  <c r="AA54" i="14"/>
  <c r="W54" i="14"/>
  <c r="BF53" i="14"/>
  <c r="BG53" i="14" s="1"/>
  <c r="BJ53" i="14" s="1"/>
  <c r="BK53" i="14" s="1"/>
  <c r="AN53" i="14"/>
  <c r="AG53" i="14"/>
  <c r="AC53" i="14"/>
  <c r="AZ52" i="14"/>
  <c r="AV52" i="14"/>
  <c r="AW52" i="14" s="1"/>
  <c r="AX52" i="14" s="1"/>
  <c r="AY52" i="14" s="1"/>
  <c r="AC52" i="14"/>
  <c r="X52" i="14"/>
  <c r="R52" i="14"/>
  <c r="K52" i="14"/>
  <c r="AN50" i="14"/>
  <c r="AC50" i="14"/>
  <c r="L49" i="14"/>
  <c r="AU46" i="14"/>
  <c r="V46" i="14"/>
  <c r="Y46" i="14" s="1"/>
  <c r="Z46" i="14" s="1"/>
  <c r="U128" i="17" s="1"/>
  <c r="AF11" i="14"/>
  <c r="BF11" i="14"/>
  <c r="BG11" i="14" s="1"/>
  <c r="AF12" i="14"/>
  <c r="BF12" i="14"/>
  <c r="BG12" i="14" s="1"/>
  <c r="AF13" i="14"/>
  <c r="BF13" i="14"/>
  <c r="BG13" i="14"/>
  <c r="AF14" i="14"/>
  <c r="BF14" i="14"/>
  <c r="BG14" i="14"/>
  <c r="AF15" i="14"/>
  <c r="BF15" i="14"/>
  <c r="BG15" i="14" s="1"/>
  <c r="AF16" i="14"/>
  <c r="BF16" i="14"/>
  <c r="BG16" i="14" s="1"/>
  <c r="AG11" i="14"/>
  <c r="AG12" i="14"/>
  <c r="AG13" i="14"/>
  <c r="AG14" i="14"/>
  <c r="AG15" i="14"/>
  <c r="AG16" i="14"/>
  <c r="AH11" i="14"/>
  <c r="AH12" i="14"/>
  <c r="AH13" i="14"/>
  <c r="AI11" i="14"/>
  <c r="BE12" i="14"/>
  <c r="AH14" i="14"/>
  <c r="AH16" i="14"/>
  <c r="BE16" i="14"/>
  <c r="AH17" i="14"/>
  <c r="AH18" i="14"/>
  <c r="AH19" i="14"/>
  <c r="AG21" i="14"/>
  <c r="BE11" i="14"/>
  <c r="AI14" i="14"/>
  <c r="BE15" i="14"/>
  <c r="AI16" i="14"/>
  <c r="AI17" i="14"/>
  <c r="AI13" i="14"/>
  <c r="AH15" i="14"/>
  <c r="AF17" i="14"/>
  <c r="BF17" i="14"/>
  <c r="BG17" i="14" s="1"/>
  <c r="BI17" i="14" s="1"/>
  <c r="AF18" i="14"/>
  <c r="BF18" i="14"/>
  <c r="BG18" i="14" s="1"/>
  <c r="AF19" i="14"/>
  <c r="BF19" i="14"/>
  <c r="BG19" i="14"/>
  <c r="AI21" i="14"/>
  <c r="BE21" i="14"/>
  <c r="AI22" i="14"/>
  <c r="BE22" i="14"/>
  <c r="AI23" i="14"/>
  <c r="AG17" i="14"/>
  <c r="AI18" i="14"/>
  <c r="AI19" i="14"/>
  <c r="BF21" i="14"/>
  <c r="BG21" i="14" s="1"/>
  <c r="BI21" i="14" s="1"/>
  <c r="AG22" i="14"/>
  <c r="AH23" i="14"/>
  <c r="BF23" i="14"/>
  <c r="BG23" i="14"/>
  <c r="BI23" i="14" s="1"/>
  <c r="AF24" i="14"/>
  <c r="BF24" i="14"/>
  <c r="BG24" i="14"/>
  <c r="AF25" i="14"/>
  <c r="BF25" i="14"/>
  <c r="BG25" i="14" s="1"/>
  <c r="AF26" i="14"/>
  <c r="BF26" i="14"/>
  <c r="BG26" i="14" s="1"/>
  <c r="AF27" i="14"/>
  <c r="BF27" i="14"/>
  <c r="BG27" i="14" s="1"/>
  <c r="BF28" i="14"/>
  <c r="BG28" i="14" s="1"/>
  <c r="AF29" i="14"/>
  <c r="BF29" i="14"/>
  <c r="BG29" i="14" s="1"/>
  <c r="AI15" i="14"/>
  <c r="BE17" i="14"/>
  <c r="AH22" i="14"/>
  <c r="BF22" i="14"/>
  <c r="BG22" i="14" s="1"/>
  <c r="AI12" i="14"/>
  <c r="BE13" i="14"/>
  <c r="BE14" i="14"/>
  <c r="BE18" i="14"/>
  <c r="BE19" i="14"/>
  <c r="AF21" i="14"/>
  <c r="AF23" i="14"/>
  <c r="AH24" i="14"/>
  <c r="AH25" i="14"/>
  <c r="AH26" i="14"/>
  <c r="AH27" i="14"/>
  <c r="AH28" i="14"/>
  <c r="AH29" i="14"/>
  <c r="I10" i="14"/>
  <c r="N10" i="14"/>
  <c r="AF10" i="14"/>
  <c r="BE10" i="14"/>
  <c r="N48" i="14"/>
  <c r="N46" i="14"/>
  <c r="Q47" i="14"/>
  <c r="AO47" i="14"/>
  <c r="AP47" i="14"/>
  <c r="AS47" i="14" s="1"/>
  <c r="AT47" i="14" s="1"/>
  <c r="G30" i="14"/>
  <c r="N19" i="14"/>
  <c r="R19" i="14"/>
  <c r="V19" i="14"/>
  <c r="AN19" i="14"/>
  <c r="AV19" i="14"/>
  <c r="AW19" i="14" s="1"/>
  <c r="AZ19" i="14"/>
  <c r="BH19" i="14"/>
  <c r="P19" i="14"/>
  <c r="X19" i="14"/>
  <c r="AB19" i="14"/>
  <c r="S19" i="14"/>
  <c r="AA19" i="14"/>
  <c r="BA19" i="14"/>
  <c r="BB19" i="14" s="1"/>
  <c r="AC19" i="14"/>
  <c r="AU19" i="14"/>
  <c r="W19" i="14"/>
  <c r="AO19" i="14"/>
  <c r="AP19" i="14"/>
  <c r="AR19" i="14" s="1"/>
  <c r="L48" i="14"/>
  <c r="R47" i="14"/>
  <c r="R46" i="14"/>
  <c r="L46" i="14"/>
  <c r="K45" i="14"/>
  <c r="L29" i="14"/>
  <c r="L28" i="14"/>
  <c r="L27" i="14"/>
  <c r="L26" i="14"/>
  <c r="L25" i="14"/>
  <c r="N22" i="14"/>
  <c r="AO22" i="14"/>
  <c r="AP22" i="14" s="1"/>
  <c r="AR22" i="14" s="1"/>
  <c r="AS22" i="14"/>
  <c r="AT22" i="14" s="1"/>
  <c r="BA22" i="14"/>
  <c r="BB22" i="14" s="1"/>
  <c r="BC22" i="14" s="1"/>
  <c r="BD22" i="14" s="1"/>
  <c r="K22" i="14"/>
  <c r="L22" i="14"/>
  <c r="AV22" i="14"/>
  <c r="AW22" i="14"/>
  <c r="C30" i="14"/>
  <c r="C32" i="14" s="1"/>
  <c r="AH21" i="14"/>
  <c r="AG18" i="14"/>
  <c r="N18" i="14"/>
  <c r="R18" i="14"/>
  <c r="P18" i="14"/>
  <c r="T18" i="14" s="1"/>
  <c r="U18" i="14" s="1"/>
  <c r="S135" i="17" s="1"/>
  <c r="S18" i="14"/>
  <c r="V18" i="14"/>
  <c r="AN18" i="14"/>
  <c r="AV18" i="14"/>
  <c r="AW18" i="14"/>
  <c r="AX18" i="14" s="1"/>
  <c r="AY18" i="14" s="1"/>
  <c r="AU18" i="14"/>
  <c r="AZ18" i="14"/>
  <c r="BH18" i="14"/>
  <c r="X18" i="14"/>
  <c r="AB18" i="14"/>
  <c r="AA18" i="14"/>
  <c r="BA18" i="14"/>
  <c r="BB18" i="14" s="1"/>
  <c r="AC18" i="14"/>
  <c r="W18" i="14"/>
  <c r="AO18" i="14"/>
  <c r="AP18" i="14" s="1"/>
  <c r="AR18" i="14" s="1"/>
  <c r="AS18" i="14" s="1"/>
  <c r="AT18" i="14" s="1"/>
  <c r="AO48" i="14"/>
  <c r="AP48" i="14"/>
  <c r="AS48" i="14" s="1"/>
  <c r="AT48" i="14" s="1"/>
  <c r="Q48" i="14"/>
  <c r="K48" i="14"/>
  <c r="P47" i="14"/>
  <c r="BF46" i="14"/>
  <c r="BG46" i="14" s="1"/>
  <c r="BJ46" i="14" s="1"/>
  <c r="AO46" i="14"/>
  <c r="AP46" i="14"/>
  <c r="AS46" i="14" s="1"/>
  <c r="Q46" i="14"/>
  <c r="K46" i="14"/>
  <c r="AB46" i="14"/>
  <c r="BA46" i="14"/>
  <c r="BB46" i="14"/>
  <c r="AB48" i="14"/>
  <c r="P29" i="14"/>
  <c r="X29" i="14"/>
  <c r="AB29" i="14"/>
  <c r="R29" i="14"/>
  <c r="V29" i="14"/>
  <c r="AN29" i="14"/>
  <c r="AS29" i="14"/>
  <c r="AT29" i="14" s="1"/>
  <c r="AV29" i="14"/>
  <c r="AW29" i="14" s="1"/>
  <c r="AZ29" i="14"/>
  <c r="BH29" i="14"/>
  <c r="P28" i="14"/>
  <c r="X28" i="14"/>
  <c r="AB28" i="14"/>
  <c r="AF28" i="14"/>
  <c r="R28" i="14"/>
  <c r="V28" i="14"/>
  <c r="AN28" i="14"/>
  <c r="AV28" i="14"/>
  <c r="AW28" i="14"/>
  <c r="AZ28" i="14"/>
  <c r="BH28" i="14"/>
  <c r="P27" i="14"/>
  <c r="X27" i="14"/>
  <c r="AB27" i="14"/>
  <c r="R27" i="14"/>
  <c r="V27" i="14"/>
  <c r="AN27" i="14"/>
  <c r="AV27" i="14"/>
  <c r="AW27" i="14"/>
  <c r="AX27" i="14" s="1"/>
  <c r="AY27" i="14" s="1"/>
  <c r="AZ27" i="14"/>
  <c r="BH27" i="14"/>
  <c r="P26" i="14"/>
  <c r="X26" i="14"/>
  <c r="AB26" i="14"/>
  <c r="R26" i="14"/>
  <c r="V26" i="14"/>
  <c r="AN26" i="14"/>
  <c r="AS26" i="14" s="1"/>
  <c r="AT26" i="14" s="1"/>
  <c r="AV26" i="14"/>
  <c r="AW26" i="14"/>
  <c r="AX26" i="14" s="1"/>
  <c r="AY26" i="14" s="1"/>
  <c r="AZ26" i="14"/>
  <c r="BH26" i="14"/>
  <c r="P25" i="14"/>
  <c r="X25" i="14"/>
  <c r="AB25" i="14"/>
  <c r="R25" i="14"/>
  <c r="V25" i="14"/>
  <c r="AN25" i="14"/>
  <c r="AV25" i="14"/>
  <c r="AW25" i="14"/>
  <c r="AX25" i="14" s="1"/>
  <c r="AY25" i="14" s="1"/>
  <c r="AZ25" i="14"/>
  <c r="BH25" i="14"/>
  <c r="AG24" i="14"/>
  <c r="I30" i="14"/>
  <c r="P24" i="14"/>
  <c r="T24" i="14" s="1"/>
  <c r="U24" i="14" s="1"/>
  <c r="S140" i="17" s="1"/>
  <c r="R24" i="14"/>
  <c r="X24" i="14"/>
  <c r="AB24" i="14"/>
  <c r="AD24" i="14"/>
  <c r="AE24" i="14" s="1"/>
  <c r="I167" i="17" s="1"/>
  <c r="V24" i="14"/>
  <c r="AN24" i="14"/>
  <c r="AV24" i="14"/>
  <c r="AW24" i="14"/>
  <c r="AX24" i="14" s="1"/>
  <c r="AY24" i="14" s="1"/>
  <c r="AZ24" i="14"/>
  <c r="BH24" i="14"/>
  <c r="BE23" i="14"/>
  <c r="Q19" i="14"/>
  <c r="N23" i="14"/>
  <c r="AO23" i="14"/>
  <c r="AP23" i="14" s="1"/>
  <c r="I20" i="14"/>
  <c r="I31" i="14"/>
  <c r="N13" i="14"/>
  <c r="P13" i="14"/>
  <c r="X13" i="14"/>
  <c r="AB13" i="14"/>
  <c r="Q13" i="14"/>
  <c r="AC13" i="14"/>
  <c r="AQ13" i="14"/>
  <c r="AU13" i="14"/>
  <c r="R13" i="14"/>
  <c r="V13" i="14"/>
  <c r="AN13" i="14"/>
  <c r="AV13" i="14"/>
  <c r="AW13" i="14" s="1"/>
  <c r="AX13" i="14" s="1"/>
  <c r="AY13" i="14" s="1"/>
  <c r="AZ13" i="14"/>
  <c r="BH13" i="14"/>
  <c r="AA13" i="14"/>
  <c r="S13" i="14"/>
  <c r="BA13" i="14"/>
  <c r="BB13" i="14" s="1"/>
  <c r="BC13" i="14" s="1"/>
  <c r="L21" i="14"/>
  <c r="N21" i="14"/>
  <c r="AO21" i="14"/>
  <c r="AP21" i="14"/>
  <c r="AR21" i="14" s="1"/>
  <c r="BA21" i="14"/>
  <c r="BB21" i="14" s="1"/>
  <c r="BC21" i="14" s="1"/>
  <c r="G20" i="14"/>
  <c r="G31" i="14"/>
  <c r="N15" i="14"/>
  <c r="P15" i="14"/>
  <c r="X15" i="14"/>
  <c r="AB15" i="14"/>
  <c r="Q15" i="14"/>
  <c r="AC15" i="14"/>
  <c r="AQ15" i="14"/>
  <c r="AU15" i="14"/>
  <c r="V15" i="14"/>
  <c r="AN15" i="14"/>
  <c r="AV15" i="14"/>
  <c r="AW15" i="14"/>
  <c r="AX15" i="14" s="1"/>
  <c r="AY15" i="14" s="1"/>
  <c r="W15" i="14"/>
  <c r="AO15" i="14"/>
  <c r="AP15" i="14" s="1"/>
  <c r="R15" i="14"/>
  <c r="BH15" i="14"/>
  <c r="AJ28" i="14"/>
  <c r="AK28" i="14" s="1"/>
  <c r="U171" i="17" s="1"/>
  <c r="K23" i="14"/>
  <c r="M21" i="14"/>
  <c r="L19" i="14"/>
  <c r="L18" i="14"/>
  <c r="AA15" i="14"/>
  <c r="W13" i="14"/>
  <c r="P17" i="14"/>
  <c r="AB17" i="14"/>
  <c r="AV16" i="14"/>
  <c r="AW16" i="14" s="1"/>
  <c r="AX16" i="14" s="1"/>
  <c r="AY16" i="14" s="1"/>
  <c r="AU16" i="14"/>
  <c r="K15" i="14"/>
  <c r="L15" i="14"/>
  <c r="P14" i="14"/>
  <c r="X14" i="14"/>
  <c r="AB14" i="14"/>
  <c r="Q14" i="14"/>
  <c r="AC14" i="14"/>
  <c r="AQ14" i="14"/>
  <c r="AU14" i="14"/>
  <c r="R14" i="14"/>
  <c r="K17" i="14"/>
  <c r="P16" i="14"/>
  <c r="X16" i="14"/>
  <c r="Y16" i="14"/>
  <c r="Z16" i="14" s="1"/>
  <c r="G133" i="17" s="1"/>
  <c r="AB16" i="14"/>
  <c r="Q16" i="14"/>
  <c r="AC16" i="14"/>
  <c r="AQ16" i="14"/>
  <c r="P11" i="14"/>
  <c r="X11" i="14"/>
  <c r="AB11" i="14"/>
  <c r="Q11" i="14"/>
  <c r="AC11" i="14"/>
  <c r="AQ11" i="14"/>
  <c r="AU11" i="14"/>
  <c r="R11" i="14"/>
  <c r="V11" i="14"/>
  <c r="AN11" i="14"/>
  <c r="AV11" i="14"/>
  <c r="AW11" i="14"/>
  <c r="AX11" i="14" s="1"/>
  <c r="AZ11" i="14"/>
  <c r="BH11" i="14"/>
  <c r="K16" i="14"/>
  <c r="L16" i="14"/>
  <c r="P12" i="14"/>
  <c r="X12" i="14"/>
  <c r="AB12" i="14"/>
  <c r="Q12" i="14"/>
  <c r="AC12" i="14"/>
  <c r="AQ12" i="14"/>
  <c r="AU12" i="14"/>
  <c r="R12" i="14"/>
  <c r="V12" i="14"/>
  <c r="AN12" i="14"/>
  <c r="AV12" i="14"/>
  <c r="AW12" i="14" s="1"/>
  <c r="AX12" i="14" s="1"/>
  <c r="AY12" i="14" s="1"/>
  <c r="AZ12" i="14"/>
  <c r="BH12" i="14"/>
  <c r="L14" i="14"/>
  <c r="L13" i="14"/>
  <c r="L12" i="14"/>
  <c r="L11" i="14"/>
  <c r="L99" i="13"/>
  <c r="I100" i="13"/>
  <c r="BF99" i="13"/>
  <c r="BG99" i="13" s="1"/>
  <c r="BJ99" i="13" s="1"/>
  <c r="BK99" i="13" s="1"/>
  <c r="AN99" i="13"/>
  <c r="AG99" i="13"/>
  <c r="AC99" i="13"/>
  <c r="P99" i="13"/>
  <c r="AZ98" i="13"/>
  <c r="AV98" i="13"/>
  <c r="AW98" i="13"/>
  <c r="AO98" i="13"/>
  <c r="AP98" i="13"/>
  <c r="AF98" i="13"/>
  <c r="AA98" i="13"/>
  <c r="V98" i="13"/>
  <c r="K98" i="13"/>
  <c r="P96" i="13"/>
  <c r="AC96" i="13"/>
  <c r="AG96" i="13"/>
  <c r="AN96" i="13"/>
  <c r="BF96" i="13"/>
  <c r="BG96" i="13"/>
  <c r="Q96" i="13"/>
  <c r="V96" i="13"/>
  <c r="AH96" i="13"/>
  <c r="AJ96" i="13"/>
  <c r="AK96" i="13" s="1"/>
  <c r="AO96" i="13"/>
  <c r="AP96" i="13" s="1"/>
  <c r="AU96" i="13"/>
  <c r="R96" i="13"/>
  <c r="W96" i="13"/>
  <c r="AA96" i="13"/>
  <c r="AV96" i="13"/>
  <c r="AW96" i="13" s="1"/>
  <c r="AX96" i="13" s="1"/>
  <c r="AY96" i="13" s="1"/>
  <c r="AZ96" i="13"/>
  <c r="AZ99" i="13"/>
  <c r="AV99" i="13"/>
  <c r="AW99" i="13" s="1"/>
  <c r="AA99" i="13"/>
  <c r="W99" i="13"/>
  <c r="Y99" i="13"/>
  <c r="Z99" i="13" s="1"/>
  <c r="BF98" i="13"/>
  <c r="BG98" i="13" s="1"/>
  <c r="BJ98" i="13" s="1"/>
  <c r="BK98" i="13" s="1"/>
  <c r="X98" i="13"/>
  <c r="Y98" i="13" s="1"/>
  <c r="Z98" i="13" s="1"/>
  <c r="BE96" i="13"/>
  <c r="P98" i="13"/>
  <c r="AC98" i="13"/>
  <c r="AG98" i="13"/>
  <c r="AN98" i="13"/>
  <c r="AJ95" i="13"/>
  <c r="AK95" i="13" s="1"/>
  <c r="AZ94" i="13"/>
  <c r="AV94" i="13"/>
  <c r="AW94" i="13"/>
  <c r="AA94" i="13"/>
  <c r="W94" i="13"/>
  <c r="R94" i="13"/>
  <c r="AZ92" i="13"/>
  <c r="AV92" i="13"/>
  <c r="AW92" i="13"/>
  <c r="AA92" i="13"/>
  <c r="W92" i="13"/>
  <c r="R92" i="13"/>
  <c r="P91" i="13"/>
  <c r="N89" i="13"/>
  <c r="AO88" i="13"/>
  <c r="AP88" i="13" s="1"/>
  <c r="AS88" i="13" s="1"/>
  <c r="AT88" i="13" s="1"/>
  <c r="L88" i="13"/>
  <c r="BE87" i="13"/>
  <c r="BA87" i="13"/>
  <c r="BB87" i="13" s="1"/>
  <c r="AC87" i="13"/>
  <c r="X87" i="13"/>
  <c r="BE85" i="13"/>
  <c r="AW84" i="13"/>
  <c r="L96" i="13"/>
  <c r="AU94" i="13"/>
  <c r="AO94" i="13"/>
  <c r="AP94" i="13" s="1"/>
  <c r="AH94" i="13"/>
  <c r="V94" i="13"/>
  <c r="Q94" i="13"/>
  <c r="L94" i="13"/>
  <c r="AU92" i="13"/>
  <c r="AO92" i="13"/>
  <c r="AP92" i="13"/>
  <c r="AH92" i="13"/>
  <c r="V92" i="13"/>
  <c r="Q92" i="13"/>
  <c r="BF88" i="13"/>
  <c r="BG88" i="13" s="1"/>
  <c r="Y88" i="13"/>
  <c r="Z88" i="13" s="1"/>
  <c r="K88" i="13"/>
  <c r="Q87" i="13"/>
  <c r="V87" i="13"/>
  <c r="AH87" i="13"/>
  <c r="AO87" i="13"/>
  <c r="AP87" i="13" s="1"/>
  <c r="N86" i="13"/>
  <c r="BA86" i="13"/>
  <c r="BB86" i="13"/>
  <c r="BC86" i="13" s="1"/>
  <c r="BD86" i="13" s="1"/>
  <c r="R85" i="13"/>
  <c r="W85" i="13"/>
  <c r="AA85" i="13"/>
  <c r="AD85" i="13"/>
  <c r="AE85" i="13" s="1"/>
  <c r="AV85" i="13"/>
  <c r="AW85" i="13" s="1"/>
  <c r="AZ85" i="13"/>
  <c r="Q85" i="13"/>
  <c r="V85" i="13"/>
  <c r="AH85" i="13"/>
  <c r="AO85" i="13"/>
  <c r="AP85" i="13" s="1"/>
  <c r="AU85" i="13"/>
  <c r="AZ97" i="13"/>
  <c r="AV97" i="13"/>
  <c r="AW97" i="13" s="1"/>
  <c r="AA97" i="13"/>
  <c r="W97" i="13"/>
  <c r="AZ95" i="13"/>
  <c r="AV95" i="13"/>
  <c r="AW95" i="13"/>
  <c r="AX95" i="13" s="1"/>
  <c r="AY95" i="13" s="1"/>
  <c r="AA95" i="13"/>
  <c r="AD95" i="13"/>
  <c r="AE95" i="13" s="1"/>
  <c r="W95" i="13"/>
  <c r="BF94" i="13"/>
  <c r="BG94" i="13"/>
  <c r="BJ94" i="13" s="1"/>
  <c r="BK94" i="13" s="1"/>
  <c r="AN94" i="13"/>
  <c r="AG94" i="13"/>
  <c r="AC94" i="13"/>
  <c r="AZ93" i="13"/>
  <c r="AV93" i="13"/>
  <c r="AW93" i="13"/>
  <c r="AX93" i="13" s="1"/>
  <c r="AY93" i="13" s="1"/>
  <c r="AA93" i="13"/>
  <c r="W93" i="13"/>
  <c r="BF92" i="13"/>
  <c r="BG92" i="13"/>
  <c r="AN92" i="13"/>
  <c r="AG92" i="13"/>
  <c r="AJ92" i="13" s="1"/>
  <c r="AK92" i="13" s="1"/>
  <c r="AC92" i="13"/>
  <c r="AZ91" i="13"/>
  <c r="AV91" i="13"/>
  <c r="AW91" i="13"/>
  <c r="AX91" i="13" s="1"/>
  <c r="AA91" i="13"/>
  <c r="W91" i="13"/>
  <c r="AO89" i="13"/>
  <c r="AP89" i="13" s="1"/>
  <c r="AS89" i="13" s="1"/>
  <c r="AT89" i="13" s="1"/>
  <c r="AH89" i="13"/>
  <c r="AJ89" i="13" s="1"/>
  <c r="AK89" i="13" s="1"/>
  <c r="V89" i="13"/>
  <c r="Y89" i="13"/>
  <c r="Z89" i="13" s="1"/>
  <c r="BA88" i="13"/>
  <c r="BB88" i="13" s="1"/>
  <c r="AU87" i="13"/>
  <c r="AN87" i="13"/>
  <c r="AF87" i="13"/>
  <c r="AA87" i="13"/>
  <c r="L87" i="13"/>
  <c r="L86" i="13"/>
  <c r="AF85" i="13"/>
  <c r="X85" i="13"/>
  <c r="R83" i="13"/>
  <c r="W83" i="13"/>
  <c r="AA83" i="13"/>
  <c r="AC83" i="13"/>
  <c r="AD83" i="13"/>
  <c r="AE83" i="13" s="1"/>
  <c r="AV83" i="13"/>
  <c r="AW83" i="13" s="1"/>
  <c r="AZ83" i="13"/>
  <c r="P83" i="13"/>
  <c r="AG83" i="13"/>
  <c r="AN83" i="13"/>
  <c r="BF83" i="13"/>
  <c r="BG83" i="13" s="1"/>
  <c r="BJ83" i="13" s="1"/>
  <c r="BK83" i="13" s="1"/>
  <c r="Q83" i="13"/>
  <c r="V83" i="13"/>
  <c r="AO83" i="13"/>
  <c r="AP83" i="13" s="1"/>
  <c r="AS83" i="13" s="1"/>
  <c r="AT83" i="13" s="1"/>
  <c r="AU83" i="13"/>
  <c r="BE84" i="13"/>
  <c r="BJ84" i="13"/>
  <c r="BK84" i="13" s="1"/>
  <c r="BA84" i="13"/>
  <c r="BB84" i="13" s="1"/>
  <c r="BC84" i="13" s="1"/>
  <c r="BD84" i="13" s="1"/>
  <c r="AF84" i="13"/>
  <c r="N84" i="13"/>
  <c r="AH83" i="13"/>
  <c r="BE82" i="13"/>
  <c r="BA82" i="13"/>
  <c r="BB82" i="13" s="1"/>
  <c r="BC82" i="13" s="1"/>
  <c r="BD82" i="13" s="1"/>
  <c r="AF82" i="13"/>
  <c r="N82" i="13"/>
  <c r="AU81" i="13"/>
  <c r="AO81" i="13"/>
  <c r="AP81" i="13"/>
  <c r="AH81" i="13"/>
  <c r="V81" i="13"/>
  <c r="Q81" i="13"/>
  <c r="BE80" i="13"/>
  <c r="AF80" i="13"/>
  <c r="N80" i="13"/>
  <c r="C65" i="13"/>
  <c r="C67" i="13"/>
  <c r="BF64" i="13"/>
  <c r="BG64" i="13"/>
  <c r="K64" i="13"/>
  <c r="BF62" i="13"/>
  <c r="BG62" i="13" s="1"/>
  <c r="BJ62" i="13" s="1"/>
  <c r="BK62" i="13" s="1"/>
  <c r="K62" i="13"/>
  <c r="BF60" i="13"/>
  <c r="BG60" i="13"/>
  <c r="BJ60" i="13" s="1"/>
  <c r="BK60" i="13" s="1"/>
  <c r="Y60" i="13"/>
  <c r="Z60" i="13"/>
  <c r="K60" i="13"/>
  <c r="BF58" i="13"/>
  <c r="BG58" i="13" s="1"/>
  <c r="BJ58" i="13" s="1"/>
  <c r="BK58" i="13" s="1"/>
  <c r="K58" i="13"/>
  <c r="BF56" i="13"/>
  <c r="BG56" i="13"/>
  <c r="BJ56" i="13" s="1"/>
  <c r="K56" i="13"/>
  <c r="AW54" i="13"/>
  <c r="AU53" i="13"/>
  <c r="AO53" i="13"/>
  <c r="AP53" i="13"/>
  <c r="AH53" i="13"/>
  <c r="V53" i="13"/>
  <c r="Q53" i="13"/>
  <c r="L50" i="13"/>
  <c r="BF81" i="13"/>
  <c r="BG81" i="13"/>
  <c r="AN81" i="13"/>
  <c r="AG81" i="13"/>
  <c r="AC81" i="13"/>
  <c r="P81" i="13"/>
  <c r="BA64" i="13"/>
  <c r="BB64" i="13"/>
  <c r="N64" i="13"/>
  <c r="L63" i="13"/>
  <c r="BA62" i="13"/>
  <c r="BB62" i="13"/>
  <c r="BC62" i="13" s="1"/>
  <c r="BD62" i="13" s="1"/>
  <c r="N62" i="13"/>
  <c r="AD61" i="13"/>
  <c r="AE61" i="13" s="1"/>
  <c r="V61" i="13"/>
  <c r="Y61" i="13" s="1"/>
  <c r="Z61" i="13" s="1"/>
  <c r="L61" i="13"/>
  <c r="BA60" i="13"/>
  <c r="BB60" i="13" s="1"/>
  <c r="T60" i="13"/>
  <c r="U60" i="13" s="1"/>
  <c r="N60" i="13"/>
  <c r="V59" i="13"/>
  <c r="L59" i="13"/>
  <c r="BA58" i="13"/>
  <c r="BB58" i="13"/>
  <c r="BC58" i="13" s="1"/>
  <c r="BD58" i="13" s="1"/>
  <c r="N58" i="13"/>
  <c r="V57" i="13"/>
  <c r="L57" i="13"/>
  <c r="BA56" i="13"/>
  <c r="BB56" i="13" s="1"/>
  <c r="BC56" i="13" s="1"/>
  <c r="T56" i="13"/>
  <c r="U56" i="13"/>
  <c r="N56" i="13"/>
  <c r="AA54" i="13"/>
  <c r="W54" i="13"/>
  <c r="R54" i="13"/>
  <c r="T54" i="13" s="1"/>
  <c r="U54" i="13" s="1"/>
  <c r="BF53" i="13"/>
  <c r="BG53" i="13"/>
  <c r="BJ53" i="13" s="1"/>
  <c r="BK53" i="13" s="1"/>
  <c r="AN53" i="13"/>
  <c r="AG53" i="13"/>
  <c r="AC53" i="13"/>
  <c r="P53" i="13"/>
  <c r="AA52" i="13"/>
  <c r="AD52" i="13"/>
  <c r="AE52" i="13" s="1"/>
  <c r="W52" i="13"/>
  <c r="R52" i="13"/>
  <c r="N51" i="13"/>
  <c r="T51" i="13"/>
  <c r="U51" i="13"/>
  <c r="Y84" i="13"/>
  <c r="Z84" i="13"/>
  <c r="BF82" i="13"/>
  <c r="BG82" i="13"/>
  <c r="BJ82" i="13" s="1"/>
  <c r="BK82" i="13" s="1"/>
  <c r="AZ81" i="13"/>
  <c r="AV81" i="13"/>
  <c r="AW81" i="13" s="1"/>
  <c r="AA81" i="13"/>
  <c r="W81" i="13"/>
  <c r="AO64" i="13"/>
  <c r="AP64" i="13" s="1"/>
  <c r="AS64" i="13" s="1"/>
  <c r="AT64" i="13" s="1"/>
  <c r="AD64" i="13"/>
  <c r="AE64" i="13" s="1"/>
  <c r="T63" i="13"/>
  <c r="U63" i="13" s="1"/>
  <c r="AO62" i="13"/>
  <c r="AP62" i="13" s="1"/>
  <c r="AS62" i="13" s="1"/>
  <c r="AT62" i="13" s="1"/>
  <c r="AO60" i="13"/>
  <c r="AP60" i="13" s="1"/>
  <c r="AS60" i="13" s="1"/>
  <c r="AT60" i="13" s="1"/>
  <c r="AO58" i="13"/>
  <c r="AP58" i="13" s="1"/>
  <c r="AS58" i="13"/>
  <c r="AT58" i="13" s="1"/>
  <c r="T57" i="13"/>
  <c r="U57" i="13" s="1"/>
  <c r="AO56" i="13"/>
  <c r="AP56" i="13" s="1"/>
  <c r="AS56" i="13" s="1"/>
  <c r="AZ53" i="13"/>
  <c r="AV53" i="13"/>
  <c r="AW53" i="13" s="1"/>
  <c r="AA53" i="13"/>
  <c r="W53" i="13"/>
  <c r="Q50" i="13"/>
  <c r="T50" i="13" s="1"/>
  <c r="U50" i="13" s="1"/>
  <c r="V50" i="13"/>
  <c r="AH50" i="13"/>
  <c r="AO50" i="13"/>
  <c r="AP50" i="13"/>
  <c r="AS50" i="13" s="1"/>
  <c r="AT50" i="13"/>
  <c r="AU50" i="13"/>
  <c r="R48" i="13"/>
  <c r="W48" i="13"/>
  <c r="AA48" i="13"/>
  <c r="AD48" i="13" s="1"/>
  <c r="AE48" i="13" s="1"/>
  <c r="AV48" i="13"/>
  <c r="AW48" i="13"/>
  <c r="AZ48" i="13"/>
  <c r="P48" i="13"/>
  <c r="AC48" i="13"/>
  <c r="AG48" i="13"/>
  <c r="AN48" i="13"/>
  <c r="BF48" i="13"/>
  <c r="BG48" i="13" s="1"/>
  <c r="BJ48" i="13" s="1"/>
  <c r="BK48" i="13" s="1"/>
  <c r="Q48" i="13"/>
  <c r="V48" i="13"/>
  <c r="AH48" i="13"/>
  <c r="AO48" i="13"/>
  <c r="AP48" i="13"/>
  <c r="AU48" i="13"/>
  <c r="BA49" i="13"/>
  <c r="BB49" i="13" s="1"/>
  <c r="L48" i="13"/>
  <c r="BE47" i="13"/>
  <c r="BJ47" i="13"/>
  <c r="BK47" i="13" s="1"/>
  <c r="BA47" i="13"/>
  <c r="BB47" i="13" s="1"/>
  <c r="BC47" i="13" s="1"/>
  <c r="BD47" i="13" s="1"/>
  <c r="AF47" i="13"/>
  <c r="T47" i="13"/>
  <c r="U47" i="13"/>
  <c r="AU46" i="13"/>
  <c r="AO46" i="13"/>
  <c r="AP46" i="13" s="1"/>
  <c r="AH46" i="13"/>
  <c r="V46" i="13"/>
  <c r="Q46" i="13"/>
  <c r="L46" i="13"/>
  <c r="BE45" i="13"/>
  <c r="AF45" i="13"/>
  <c r="N45" i="13"/>
  <c r="AH29" i="13"/>
  <c r="V29" i="13"/>
  <c r="V28" i="13"/>
  <c r="BH27" i="13"/>
  <c r="AZ27" i="13"/>
  <c r="AV27" i="13"/>
  <c r="AW27" i="13" s="1"/>
  <c r="AQ27" i="13"/>
  <c r="AI27" i="13"/>
  <c r="AF27" i="13"/>
  <c r="AH27" i="13"/>
  <c r="AJ27" i="13"/>
  <c r="AK27" i="13" s="1"/>
  <c r="S27" i="13"/>
  <c r="AC26" i="13"/>
  <c r="W26" i="13"/>
  <c r="BF46" i="13"/>
  <c r="BG46" i="13"/>
  <c r="AN46" i="13"/>
  <c r="AC46" i="13"/>
  <c r="P46" i="13"/>
  <c r="AU27" i="13"/>
  <c r="AO27" i="13"/>
  <c r="AP27" i="13"/>
  <c r="AC27" i="13"/>
  <c r="W27" i="13"/>
  <c r="P26" i="13"/>
  <c r="X26" i="13"/>
  <c r="AB26" i="13"/>
  <c r="AF26" i="13"/>
  <c r="AJ26" i="13" s="1"/>
  <c r="AK26" i="13"/>
  <c r="BF26" i="13"/>
  <c r="BG26" i="13"/>
  <c r="K25" i="13"/>
  <c r="K24" i="13"/>
  <c r="L24" i="13"/>
  <c r="N24" i="13"/>
  <c r="AO24" i="13"/>
  <c r="AP24" i="13"/>
  <c r="AR24" i="13" s="1"/>
  <c r="AS24" i="13" s="1"/>
  <c r="AT24" i="13" s="1"/>
  <c r="BA24" i="13"/>
  <c r="BB24" i="13" s="1"/>
  <c r="P27" i="13"/>
  <c r="T27" i="13" s="1"/>
  <c r="U27" i="13"/>
  <c r="X27" i="13"/>
  <c r="AB27" i="13"/>
  <c r="K26" i="13"/>
  <c r="AZ46" i="13"/>
  <c r="AV46" i="13"/>
  <c r="AW46" i="13"/>
  <c r="AA46" i="13"/>
  <c r="W46" i="13"/>
  <c r="BE27" i="13"/>
  <c r="BA27" i="13"/>
  <c r="BB27" i="13" s="1"/>
  <c r="BC27" i="13" s="1"/>
  <c r="BD27" i="13" s="1"/>
  <c r="K27" i="13"/>
  <c r="M24" i="13"/>
  <c r="BA23" i="13"/>
  <c r="BB23" i="13" s="1"/>
  <c r="BC23" i="13" s="1"/>
  <c r="BD23" i="13" s="1"/>
  <c r="AO23" i="13"/>
  <c r="AP23" i="13" s="1"/>
  <c r="AR23" i="13" s="1"/>
  <c r="AS23" i="13" s="1"/>
  <c r="AT23" i="13" s="1"/>
  <c r="N23" i="13"/>
  <c r="BE22" i="13"/>
  <c r="AO22" i="13"/>
  <c r="AP22" i="13"/>
  <c r="AG22" i="13"/>
  <c r="AB22" i="13"/>
  <c r="W22" i="13"/>
  <c r="L23" i="13"/>
  <c r="R22" i="13"/>
  <c r="V22" i="13"/>
  <c r="AH22" i="13"/>
  <c r="AN22" i="13"/>
  <c r="AV22" i="13"/>
  <c r="AW22" i="13"/>
  <c r="AZ22" i="13"/>
  <c r="BF25" i="13"/>
  <c r="BG25" i="13" s="1"/>
  <c r="AF25" i="13"/>
  <c r="AB25" i="13"/>
  <c r="X25" i="13"/>
  <c r="Y25" i="13" s="1"/>
  <c r="Z25" i="13"/>
  <c r="BF24" i="13"/>
  <c r="BG24" i="13"/>
  <c r="AF24" i="13"/>
  <c r="AB24" i="13"/>
  <c r="X24" i="13"/>
  <c r="BF23" i="13"/>
  <c r="BG23" i="13" s="1"/>
  <c r="BI23" i="13" s="1"/>
  <c r="BJ23" i="13" s="1"/>
  <c r="AF23" i="13"/>
  <c r="AB23" i="13"/>
  <c r="AD23" i="13" s="1"/>
  <c r="AE23" i="13"/>
  <c r="X23" i="13"/>
  <c r="Y23" i="13"/>
  <c r="Z23" i="13" s="1"/>
  <c r="BF22" i="13"/>
  <c r="BG22" i="13" s="1"/>
  <c r="BI22" i="13"/>
  <c r="BJ22" i="13" s="1"/>
  <c r="BK22" i="13" s="1"/>
  <c r="BA22" i="13"/>
  <c r="BB22" i="13"/>
  <c r="AU22" i="13"/>
  <c r="AI22" i="13"/>
  <c r="AC22" i="13"/>
  <c r="X22" i="13"/>
  <c r="S22" i="13"/>
  <c r="R21" i="13"/>
  <c r="V21" i="13"/>
  <c r="AH21" i="13"/>
  <c r="AN21" i="13"/>
  <c r="AV21" i="13"/>
  <c r="AW21" i="13" s="1"/>
  <c r="AZ21" i="13"/>
  <c r="BH21" i="13"/>
  <c r="AX19" i="13"/>
  <c r="AE19" i="13"/>
  <c r="Z14" i="13"/>
  <c r="BA19" i="13"/>
  <c r="BB19" i="13"/>
  <c r="BC19" i="13" s="1"/>
  <c r="BD19" i="13" s="1"/>
  <c r="AO19" i="13"/>
  <c r="AP19" i="13"/>
  <c r="BA18" i="13"/>
  <c r="BB18" i="13"/>
  <c r="BC18" i="13" s="1"/>
  <c r="BD18" i="13"/>
  <c r="AO18" i="13"/>
  <c r="AP18" i="13"/>
  <c r="AR18" i="13" s="1"/>
  <c r="AS18" i="13" s="1"/>
  <c r="AT18" i="13" s="1"/>
  <c r="BA17" i="13"/>
  <c r="BB17" i="13" s="1"/>
  <c r="AO17" i="13"/>
  <c r="AP17" i="13"/>
  <c r="AO16" i="13"/>
  <c r="AP16" i="13"/>
  <c r="AR16" i="13"/>
  <c r="AS16" i="13" s="1"/>
  <c r="AT16" i="13" s="1"/>
  <c r="W11" i="13"/>
  <c r="Y11" i="13" s="1"/>
  <c r="Z11" i="13" s="1"/>
  <c r="G9" i="17" s="1"/>
  <c r="S11" i="13"/>
  <c r="AU10" i="13"/>
  <c r="V10" i="13"/>
  <c r="L10" i="13"/>
  <c r="AN10" i="13"/>
  <c r="P10" i="13"/>
  <c r="K10" i="13"/>
  <c r="BC29" i="14"/>
  <c r="BD29" i="14" s="1"/>
  <c r="H102" i="14"/>
  <c r="AX63" i="14"/>
  <c r="AY63" i="14" s="1"/>
  <c r="F32" i="14"/>
  <c r="AX23" i="13"/>
  <c r="AY23" i="13" s="1"/>
  <c r="AX14" i="13"/>
  <c r="AY14" i="13" s="1"/>
  <c r="AX89" i="14"/>
  <c r="AY89" i="14" s="1"/>
  <c r="BC47" i="14"/>
  <c r="BD47" i="14"/>
  <c r="BJ54" i="13"/>
  <c r="BK54" i="13"/>
  <c r="BC28" i="14"/>
  <c r="BD28" i="14"/>
  <c r="AJ61" i="13"/>
  <c r="AK61" i="13"/>
  <c r="G50" i="17" s="1"/>
  <c r="AD26" i="13"/>
  <c r="AE26" i="13" s="1"/>
  <c r="I23" i="17" s="1"/>
  <c r="Y92" i="13"/>
  <c r="Z92" i="13" s="1"/>
  <c r="BC99" i="13"/>
  <c r="BD99" i="13" s="1"/>
  <c r="AX28" i="14"/>
  <c r="AY28" i="14" s="1"/>
  <c r="AX22" i="14"/>
  <c r="BJ82" i="14"/>
  <c r="BK82" i="14"/>
  <c r="T22" i="14"/>
  <c r="U22" i="14"/>
  <c r="S138" i="17" s="1"/>
  <c r="BC14" i="14"/>
  <c r="BD14" i="14" s="1"/>
  <c r="BJ60" i="14"/>
  <c r="BK60" i="14" s="1"/>
  <c r="AR26" i="13"/>
  <c r="AS26" i="13" s="1"/>
  <c r="AT26" i="13" s="1"/>
  <c r="BC12" i="14"/>
  <c r="BD12" i="14"/>
  <c r="AJ93" i="13"/>
  <c r="AK93" i="13"/>
  <c r="AD47" i="14"/>
  <c r="AE47" i="14"/>
  <c r="G103" i="17" s="1"/>
  <c r="AD24" i="13"/>
  <c r="AE24" i="13" s="1"/>
  <c r="AD25" i="13"/>
  <c r="AE25" i="13" s="1"/>
  <c r="AD27" i="13"/>
  <c r="AE27" i="13" s="1"/>
  <c r="I24" i="17" s="1"/>
  <c r="Y50" i="13"/>
  <c r="Z50" i="13" s="1"/>
  <c r="T52" i="13"/>
  <c r="U52" i="13" s="1"/>
  <c r="BJ64" i="13"/>
  <c r="BK64" i="13" s="1"/>
  <c r="AD91" i="13"/>
  <c r="AE91" i="13" s="1"/>
  <c r="AD93" i="13"/>
  <c r="AE93" i="13" s="1"/>
  <c r="I74" i="17" s="1"/>
  <c r="AJ94" i="13"/>
  <c r="AK94" i="13" s="1"/>
  <c r="AD17" i="14"/>
  <c r="AE17" i="14" s="1"/>
  <c r="I161" i="17" s="1"/>
  <c r="AD25" i="14"/>
  <c r="AE25" i="14"/>
  <c r="I168" i="17" s="1"/>
  <c r="T27" i="14"/>
  <c r="U27" i="14" s="1"/>
  <c r="S143" i="17" s="1"/>
  <c r="AD28" i="14"/>
  <c r="AE28" i="14"/>
  <c r="I171" i="17" s="1"/>
  <c r="J171" i="17" s="1"/>
  <c r="AD48" i="14"/>
  <c r="AE48" i="14"/>
  <c r="G104" i="17" s="1"/>
  <c r="BC19" i="14"/>
  <c r="BD19" i="14" s="1"/>
  <c r="AX19" i="14"/>
  <c r="AY19" i="14" s="1"/>
  <c r="AJ27" i="14"/>
  <c r="AK27" i="14" s="1"/>
  <c r="U170" i="17" s="1"/>
  <c r="V170" i="17" s="1"/>
  <c r="T97" i="14"/>
  <c r="U97" i="14"/>
  <c r="S170" i="17" s="1"/>
  <c r="AJ22" i="14"/>
  <c r="AK22" i="14"/>
  <c r="U165" i="17" s="1"/>
  <c r="AJ29" i="14"/>
  <c r="AK29" i="14" s="1"/>
  <c r="U172" i="17" s="1"/>
  <c r="AJ16" i="14"/>
  <c r="AK16" i="14"/>
  <c r="U160" i="17" s="1"/>
  <c r="AJ13" i="14"/>
  <c r="AK13" i="14" s="1"/>
  <c r="U157" i="17" s="1"/>
  <c r="V157" i="17" s="1"/>
  <c r="T83" i="14"/>
  <c r="U83" i="14"/>
  <c r="S157" i="17" s="1"/>
  <c r="AD50" i="14"/>
  <c r="AE50" i="14"/>
  <c r="G106" i="17" s="1"/>
  <c r="BJ47" i="14"/>
  <c r="BK47" i="14" s="1"/>
  <c r="T53" i="14"/>
  <c r="U53" i="14" s="1"/>
  <c r="I135" i="17" s="1"/>
  <c r="AS56" i="14"/>
  <c r="AT56" i="14"/>
  <c r="AS60" i="14"/>
  <c r="AT60" i="14"/>
  <c r="AX50" i="14"/>
  <c r="AY50" i="14"/>
  <c r="AX46" i="14"/>
  <c r="BC57" i="14"/>
  <c r="BD57" i="14" s="1"/>
  <c r="AX91" i="14"/>
  <c r="AY91" i="14" s="1"/>
  <c r="AX82" i="14"/>
  <c r="AY82" i="14" s="1"/>
  <c r="BJ88" i="14"/>
  <c r="BK88" i="14" s="1"/>
  <c r="BC81" i="14"/>
  <c r="BJ91" i="14"/>
  <c r="BK91" i="14"/>
  <c r="AX92" i="14"/>
  <c r="AY92" i="14"/>
  <c r="AX56" i="14"/>
  <c r="AY56" i="14"/>
  <c r="Y14" i="14"/>
  <c r="Z14" i="14"/>
  <c r="G131" i="17" s="1"/>
  <c r="F131" i="17" s="1"/>
  <c r="BC50" i="14"/>
  <c r="BD50" i="14"/>
  <c r="BC27" i="14"/>
  <c r="BD27" i="14"/>
  <c r="BC92" i="14"/>
  <c r="BD92" i="14"/>
  <c r="Y82" i="13"/>
  <c r="Z82" i="13" s="1"/>
  <c r="BJ56" i="14"/>
  <c r="BK56" i="14" s="1"/>
  <c r="T25" i="13"/>
  <c r="U25" i="13" s="1"/>
  <c r="G22" i="17" s="1"/>
  <c r="AS54" i="13"/>
  <c r="AT54" i="13" s="1"/>
  <c r="T63" i="14"/>
  <c r="U63" i="14" s="1"/>
  <c r="I144" i="17" s="1"/>
  <c r="BC82" i="14"/>
  <c r="BD82" i="14"/>
  <c r="AD87" i="14"/>
  <c r="AE87" i="14"/>
  <c r="I108" i="17" s="1"/>
  <c r="AD59" i="13"/>
  <c r="AE59" i="13" s="1"/>
  <c r="T64" i="13"/>
  <c r="U64" i="13"/>
  <c r="I53" i="17" s="1"/>
  <c r="BC83" i="14"/>
  <c r="BD83" i="14"/>
  <c r="AX17" i="14"/>
  <c r="AY17" i="14"/>
  <c r="BC95" i="14"/>
  <c r="BD95" i="14"/>
  <c r="T23" i="13"/>
  <c r="U23" i="13"/>
  <c r="G20" i="17" s="1"/>
  <c r="Y12" i="14"/>
  <c r="Z12" i="14"/>
  <c r="G129" i="17" s="1"/>
  <c r="BC53" i="14"/>
  <c r="BD53" i="14" s="1"/>
  <c r="AS53" i="14"/>
  <c r="AT53" i="14" s="1"/>
  <c r="AX60" i="13"/>
  <c r="AY60" i="13" s="1"/>
  <c r="AJ25" i="14"/>
  <c r="AK25" i="14" s="1"/>
  <c r="U168" i="17" s="1"/>
  <c r="AJ64" i="14"/>
  <c r="AK64" i="14"/>
  <c r="S119" i="17" s="1"/>
  <c r="R119" i="17" s="1"/>
  <c r="Y24" i="13"/>
  <c r="Z24" i="13"/>
  <c r="G21" i="17" s="1"/>
  <c r="Y57" i="13"/>
  <c r="Z57" i="13" s="1"/>
  <c r="I46" i="17" s="1"/>
  <c r="AS27" i="14"/>
  <c r="AT27" i="14" s="1"/>
  <c r="BC18" i="14"/>
  <c r="BD18" i="14" s="1"/>
  <c r="AS62" i="14"/>
  <c r="AT62" i="14" s="1"/>
  <c r="Y89" i="14"/>
  <c r="Z89" i="14" s="1"/>
  <c r="G163" i="17" s="1"/>
  <c r="AX81" i="14"/>
  <c r="AS99" i="14"/>
  <c r="AT99" i="14" s="1"/>
  <c r="AJ19" i="14"/>
  <c r="AK19" i="14" s="1"/>
  <c r="U163" i="17" s="1"/>
  <c r="AX14" i="14"/>
  <c r="AY14" i="14"/>
  <c r="BC25" i="14"/>
  <c r="BD25" i="14"/>
  <c r="AD82" i="13"/>
  <c r="AE82" i="13"/>
  <c r="BC17" i="13"/>
  <c r="BD17" i="13" s="1"/>
  <c r="AJ25" i="13"/>
  <c r="AK25" i="13" s="1"/>
  <c r="Y46" i="13"/>
  <c r="Z46" i="13" s="1"/>
  <c r="T26" i="13"/>
  <c r="U26" i="13" s="1"/>
  <c r="BC49" i="13"/>
  <c r="BD49" i="13" s="1"/>
  <c r="BC53" i="13"/>
  <c r="BD53" i="13" s="1"/>
  <c r="BC46" i="14"/>
  <c r="AJ21" i="14"/>
  <c r="AK21" i="14"/>
  <c r="U164" i="17" s="1"/>
  <c r="V164" i="17" s="1"/>
  <c r="AJ18" i="14"/>
  <c r="AK18" i="14" s="1"/>
  <c r="U162" i="17" s="1"/>
  <c r="AJ12" i="14"/>
  <c r="AK12" i="14"/>
  <c r="U156" i="17" s="1"/>
  <c r="BI16" i="14"/>
  <c r="BJ16" i="14" s="1"/>
  <c r="BK16" i="14" s="1"/>
  <c r="BI14" i="14"/>
  <c r="AS57" i="14"/>
  <c r="AT57" i="14" s="1"/>
  <c r="AS50" i="14"/>
  <c r="AT50" i="14" s="1"/>
  <c r="BJ59" i="14"/>
  <c r="BK59" i="14" s="1"/>
  <c r="AX97" i="14"/>
  <c r="AY97" i="14" s="1"/>
  <c r="Y86" i="14"/>
  <c r="Z86" i="14" s="1"/>
  <c r="G160" i="17" s="1"/>
  <c r="AS64" i="14"/>
  <c r="AT64" i="14"/>
  <c r="BC94" i="14"/>
  <c r="BD94" i="14"/>
  <c r="Y96" i="14"/>
  <c r="Z96" i="14"/>
  <c r="G169" i="17" s="1"/>
  <c r="Y60" i="14"/>
  <c r="Z60" i="14" s="1"/>
  <c r="U141" i="17" s="1"/>
  <c r="BJ62" i="14"/>
  <c r="BK62" i="14"/>
  <c r="BC86" i="14"/>
  <c r="BD86" i="14"/>
  <c r="BC93" i="14"/>
  <c r="BD93" i="14"/>
  <c r="AS47" i="13"/>
  <c r="AT47" i="13"/>
  <c r="BC52" i="14"/>
  <c r="BD52" i="14"/>
  <c r="BI14" i="13"/>
  <c r="AJ12" i="13"/>
  <c r="AK12" i="13" s="1"/>
  <c r="BC13" i="13"/>
  <c r="BD13" i="13" s="1"/>
  <c r="AJ52" i="13"/>
  <c r="AK52" i="13" s="1"/>
  <c r="G42" i="17" s="1"/>
  <c r="Y64" i="13"/>
  <c r="Z64" i="13"/>
  <c r="AD63" i="14"/>
  <c r="AE63" i="14" s="1"/>
  <c r="G118" i="17" s="1"/>
  <c r="BC91" i="14"/>
  <c r="BD91" i="14"/>
  <c r="AR28" i="13"/>
  <c r="AS28" i="13"/>
  <c r="AT28" i="13" s="1"/>
  <c r="T15" i="13"/>
  <c r="U15" i="13" s="1"/>
  <c r="BJ13" i="13"/>
  <c r="BK13" i="13" s="1"/>
  <c r="AX26" i="13"/>
  <c r="AY26" i="13" s="1"/>
  <c r="AJ58" i="13"/>
  <c r="AK58" i="13" s="1"/>
  <c r="G47" i="17" s="1"/>
  <c r="T61" i="13"/>
  <c r="U61" i="13" s="1"/>
  <c r="I50" i="17" s="1"/>
  <c r="BJ86" i="14"/>
  <c r="BK86" i="14"/>
  <c r="AS52" i="14"/>
  <c r="AT52" i="14"/>
  <c r="AX51" i="14"/>
  <c r="AY51" i="14"/>
  <c r="BC97" i="14"/>
  <c r="BD97" i="14"/>
  <c r="AJ87" i="14"/>
  <c r="AK87" i="14"/>
  <c r="U108" i="17" s="1"/>
  <c r="BC11" i="14"/>
  <c r="BD11" i="14" s="1"/>
  <c r="BC24" i="14"/>
  <c r="BD24" i="14" s="1"/>
  <c r="BC84" i="14"/>
  <c r="BD84" i="14" s="1"/>
  <c r="T92" i="13"/>
  <c r="U92" i="13" s="1"/>
  <c r="T95" i="13"/>
  <c r="U95" i="13" s="1"/>
  <c r="T89" i="13"/>
  <c r="U89" i="13" s="1"/>
  <c r="G71" i="17" s="1"/>
  <c r="T86" i="13"/>
  <c r="U86" i="13"/>
  <c r="AS85" i="13"/>
  <c r="AT85" i="13"/>
  <c r="AS88" i="14"/>
  <c r="AT88" i="14"/>
  <c r="T82" i="13"/>
  <c r="U82" i="13"/>
  <c r="AS86" i="13"/>
  <c r="AT86" i="13"/>
  <c r="T87" i="13"/>
  <c r="U87" i="13"/>
  <c r="AS85" i="14"/>
  <c r="AT85" i="14"/>
  <c r="AS81" i="14"/>
  <c r="AT81" i="14"/>
  <c r="T88" i="13"/>
  <c r="U88" i="13"/>
  <c r="G70" i="17" s="1"/>
  <c r="BJ85" i="13"/>
  <c r="BK85" i="13" s="1"/>
  <c r="I102" i="13"/>
  <c r="BC98" i="13"/>
  <c r="BD98" i="13"/>
  <c r="BC93" i="13"/>
  <c r="BD93" i="13"/>
  <c r="H102" i="13"/>
  <c r="BC85" i="13"/>
  <c r="BD85" i="13" s="1"/>
  <c r="T84" i="14"/>
  <c r="U84" i="14" s="1"/>
  <c r="S158" i="17" s="1"/>
  <c r="T89" i="14"/>
  <c r="U89" i="14"/>
  <c r="S163" i="17" s="1"/>
  <c r="R163" i="17" s="1"/>
  <c r="AS82" i="14"/>
  <c r="AT82" i="14"/>
  <c r="AS91" i="14"/>
  <c r="AT91" i="14"/>
  <c r="T91" i="13"/>
  <c r="U91" i="13"/>
  <c r="Y91" i="13"/>
  <c r="Z91" i="13"/>
  <c r="G72" i="17" s="1"/>
  <c r="T85" i="14"/>
  <c r="U85" i="14" s="1"/>
  <c r="S159" i="17" s="1"/>
  <c r="AS92" i="14"/>
  <c r="AT92" i="14"/>
  <c r="T91" i="14"/>
  <c r="U91" i="14"/>
  <c r="S164" i="17" s="1"/>
  <c r="AS83" i="14"/>
  <c r="AT83" i="14" s="1"/>
  <c r="AS86" i="14"/>
  <c r="AT86" i="14" s="1"/>
  <c r="T88" i="14"/>
  <c r="U88" i="14" s="1"/>
  <c r="S162" i="17" s="1"/>
  <c r="AS95" i="14"/>
  <c r="AT95" i="14"/>
  <c r="AS97" i="14"/>
  <c r="AT97" i="14"/>
  <c r="AS52" i="13"/>
  <c r="AT52" i="13" s="1"/>
  <c r="I32" i="13"/>
  <c r="AX59" i="14"/>
  <c r="BC26" i="14"/>
  <c r="BD26" i="14"/>
  <c r="G67" i="14"/>
  <c r="H67" i="14"/>
  <c r="AS93" i="14"/>
  <c r="AT93" i="14"/>
  <c r="BC99" i="14"/>
  <c r="BD99" i="14"/>
  <c r="L100" i="14"/>
  <c r="M65" i="14"/>
  <c r="H32" i="14"/>
  <c r="BI27" i="13"/>
  <c r="BJ27" i="13" s="1"/>
  <c r="BK27" i="13" s="1"/>
  <c r="N55" i="13"/>
  <c r="N66" i="13"/>
  <c r="L30" i="13"/>
  <c r="BC97" i="13"/>
  <c r="BD97" i="13"/>
  <c r="BC48" i="13"/>
  <c r="BD48" i="13"/>
  <c r="BI17" i="13"/>
  <c r="BJ17" i="13"/>
  <c r="BK17" i="13" s="1"/>
  <c r="H32" i="13"/>
  <c r="BC95" i="13"/>
  <c r="BD95" i="13" s="1"/>
  <c r="K55" i="13"/>
  <c r="K66" i="13" s="1"/>
  <c r="BI16" i="13"/>
  <c r="BJ16" i="13" s="1"/>
  <c r="BK16" i="13" s="1"/>
  <c r="BC92" i="13"/>
  <c r="BD92" i="13"/>
  <c r="AS99" i="13"/>
  <c r="AT99" i="13"/>
  <c r="N100" i="13"/>
  <c r="BI21" i="13"/>
  <c r="BJ21" i="13" s="1"/>
  <c r="BK21" i="13" s="1"/>
  <c r="BC83" i="13"/>
  <c r="BD83" i="13"/>
  <c r="AX87" i="13"/>
  <c r="AY87" i="13"/>
  <c r="I71" i="17"/>
  <c r="AX99" i="13"/>
  <c r="AY99" i="13" s="1"/>
  <c r="BJ95" i="13"/>
  <c r="BK95" i="13" s="1"/>
  <c r="AR24" i="14"/>
  <c r="AS24" i="14"/>
  <c r="AT24" i="14" s="1"/>
  <c r="AX29" i="14"/>
  <c r="AY29" i="14" s="1"/>
  <c r="AS28" i="14"/>
  <c r="AT28" i="14" s="1"/>
  <c r="AR16" i="14"/>
  <c r="AS16" i="14" s="1"/>
  <c r="AT16" i="14" s="1"/>
  <c r="V107" i="17"/>
  <c r="I67" i="14"/>
  <c r="F102" i="14"/>
  <c r="I102" i="14"/>
  <c r="M30" i="14"/>
  <c r="L55" i="14"/>
  <c r="L66" i="14" s="1"/>
  <c r="BJ64" i="14"/>
  <c r="BK64" i="14" s="1"/>
  <c r="M55" i="14"/>
  <c r="M66" i="14"/>
  <c r="G102" i="14"/>
  <c r="T15" i="14"/>
  <c r="U15" i="14"/>
  <c r="S132" i="17" s="1"/>
  <c r="AJ15" i="14"/>
  <c r="AK15" i="14" s="1"/>
  <c r="U159" i="17" s="1"/>
  <c r="AJ97" i="13"/>
  <c r="AK97" i="13"/>
  <c r="I76" i="17"/>
  <c r="AJ26" i="14"/>
  <c r="AK26" i="14" s="1"/>
  <c r="U169" i="17" s="1"/>
  <c r="AJ14" i="14"/>
  <c r="AK14" i="14"/>
  <c r="U158" i="17" s="1"/>
  <c r="Y88" i="14"/>
  <c r="Z88" i="14" s="1"/>
  <c r="G162" i="17" s="1"/>
  <c r="Y16" i="13"/>
  <c r="Z16" i="13"/>
  <c r="T11" i="13"/>
  <c r="U11" i="13"/>
  <c r="AJ21" i="13"/>
  <c r="AK21" i="13" s="1"/>
  <c r="I18" i="17" s="1"/>
  <c r="BJ46" i="13"/>
  <c r="BC87" i="13"/>
  <c r="BD87" i="13"/>
  <c r="L30" i="14"/>
  <c r="AD52" i="14"/>
  <c r="AE52" i="14"/>
  <c r="G108" i="17" s="1"/>
  <c r="AD97" i="14"/>
  <c r="AE97" i="14" s="1"/>
  <c r="I117" i="17" s="1"/>
  <c r="J117" i="17" s="1"/>
  <c r="AJ46" i="14"/>
  <c r="AK46" i="14" s="1"/>
  <c r="S102" i="17" s="1"/>
  <c r="AD86" i="13"/>
  <c r="AE86" i="13"/>
  <c r="Y21" i="14"/>
  <c r="Z21" i="14" s="1"/>
  <c r="G137" i="17" s="1"/>
  <c r="F137" i="17" s="1"/>
  <c r="T21" i="14"/>
  <c r="U21" i="14" s="1"/>
  <c r="S137" i="17" s="1"/>
  <c r="AD50" i="13"/>
  <c r="AE50" i="13"/>
  <c r="BC57" i="13"/>
  <c r="BD57" i="13"/>
  <c r="T51" i="14"/>
  <c r="U51" i="14" s="1"/>
  <c r="I133" i="17" s="1"/>
  <c r="F133" i="17" s="1"/>
  <c r="N20" i="13"/>
  <c r="N31" i="13" s="1"/>
  <c r="AJ88" i="13"/>
  <c r="AK88" i="13" s="1"/>
  <c r="I70" i="17" s="1"/>
  <c r="BI15" i="13"/>
  <c r="BJ15" i="13"/>
  <c r="BK15" i="13" s="1"/>
  <c r="AS84" i="13"/>
  <c r="AT84" i="13" s="1"/>
  <c r="N20" i="14"/>
  <c r="N31" i="14" s="1"/>
  <c r="N100" i="14"/>
  <c r="T49" i="13"/>
  <c r="U49" i="13"/>
  <c r="T57" i="14"/>
  <c r="U57" i="14"/>
  <c r="I138" i="17" s="1"/>
  <c r="F138" i="17" s="1"/>
  <c r="Y27" i="13"/>
  <c r="Z27" i="13"/>
  <c r="AX50" i="13"/>
  <c r="AY50" i="13"/>
  <c r="AD81" i="13"/>
  <c r="AE81" i="13"/>
  <c r="I63" i="17" s="1"/>
  <c r="AJ81" i="13"/>
  <c r="AK81" i="13"/>
  <c r="AJ83" i="13"/>
  <c r="AK83" i="13" s="1"/>
  <c r="I65" i="17" s="1"/>
  <c r="AD87" i="13"/>
  <c r="AE87" i="13"/>
  <c r="AX97" i="13"/>
  <c r="AY97" i="13"/>
  <c r="K90" i="13"/>
  <c r="K101" i="13"/>
  <c r="AX84" i="13"/>
  <c r="AY84" i="13"/>
  <c r="AD96" i="13"/>
  <c r="AE96" i="13"/>
  <c r="I77" i="17" s="1"/>
  <c r="T46" i="13"/>
  <c r="U46" i="13" s="1"/>
  <c r="Y26" i="13"/>
  <c r="Z26" i="13" s="1"/>
  <c r="G23" i="17" s="1"/>
  <c r="Y28" i="13"/>
  <c r="Z28" i="13"/>
  <c r="BC64" i="13"/>
  <c r="BD64" i="13"/>
  <c r="T99" i="13"/>
  <c r="U99" i="13"/>
  <c r="G80" i="17" s="1"/>
  <c r="T26" i="14"/>
  <c r="U26" i="14" s="1"/>
  <c r="S142" i="17" s="1"/>
  <c r="Y27" i="14"/>
  <c r="Z27" i="14"/>
  <c r="G143" i="17" s="1"/>
  <c r="F143" i="17" s="1"/>
  <c r="T29" i="14"/>
  <c r="U29" i="14"/>
  <c r="S145" i="17" s="1"/>
  <c r="R145" i="17" s="1"/>
  <c r="T46" i="14"/>
  <c r="U46" i="14"/>
  <c r="I128" i="17" s="1"/>
  <c r="Y57" i="14"/>
  <c r="Z57" i="14" s="1"/>
  <c r="U138" i="17" s="1"/>
  <c r="Y82" i="14"/>
  <c r="Z82" i="14" s="1"/>
  <c r="G156" i="17" s="1"/>
  <c r="T92" i="14"/>
  <c r="U92" i="14"/>
  <c r="S165" i="17" s="1"/>
  <c r="AJ96" i="14"/>
  <c r="AK96" i="14" s="1"/>
  <c r="U116" i="17" s="1"/>
  <c r="R116" i="17" s="1"/>
  <c r="Y94" i="14"/>
  <c r="Z94" i="14" s="1"/>
  <c r="G167" i="17" s="1"/>
  <c r="F167" i="17" s="1"/>
  <c r="AX49" i="13"/>
  <c r="AY49" i="13" s="1"/>
  <c r="K65" i="14"/>
  <c r="T87" i="14"/>
  <c r="U87" i="14" s="1"/>
  <c r="S161" i="17"/>
  <c r="T61" i="14"/>
  <c r="U61" i="14"/>
  <c r="I142" i="17" s="1"/>
  <c r="BC28" i="13"/>
  <c r="BD28" i="13" s="1"/>
  <c r="AD22" i="14"/>
  <c r="AE22" i="14" s="1"/>
  <c r="I165" i="17" s="1"/>
  <c r="AD63" i="13"/>
  <c r="AE63" i="13" s="1"/>
  <c r="G52" i="17" s="1"/>
  <c r="J52" i="17" s="1"/>
  <c r="T84" i="13"/>
  <c r="U84" i="13"/>
  <c r="G66" i="17" s="1"/>
  <c r="Y21" i="13"/>
  <c r="Z21" i="13" s="1"/>
  <c r="AD22" i="13"/>
  <c r="AE22" i="13" s="1"/>
  <c r="AJ23" i="13"/>
  <c r="AK23" i="13" s="1"/>
  <c r="I20" i="17" s="1"/>
  <c r="J20" i="17" s="1"/>
  <c r="AD46" i="13"/>
  <c r="AE46" i="13"/>
  <c r="Y29" i="13"/>
  <c r="Z29" i="13"/>
  <c r="AJ46" i="13"/>
  <c r="AK46" i="13"/>
  <c r="BJ81" i="13"/>
  <c r="BK81" i="13"/>
  <c r="AJ87" i="13"/>
  <c r="AK87" i="13"/>
  <c r="BC91" i="13"/>
  <c r="BD91" i="13"/>
  <c r="Y96" i="13"/>
  <c r="Z96" i="13"/>
  <c r="AR12" i="14"/>
  <c r="AS12" i="14"/>
  <c r="AT12" i="14" s="1"/>
  <c r="AS25" i="14"/>
  <c r="AT25" i="14" s="1"/>
  <c r="AD26" i="14"/>
  <c r="AE26" i="14" s="1"/>
  <c r="I169" i="17"/>
  <c r="T48" i="14"/>
  <c r="U48" i="14"/>
  <c r="I130" i="17" s="1"/>
  <c r="AJ53" i="14"/>
  <c r="AK53" i="14" s="1"/>
  <c r="S109" i="17"/>
  <c r="R109" i="17" s="1"/>
  <c r="AD91" i="14"/>
  <c r="AE91" i="14" s="1"/>
  <c r="I111" i="17"/>
  <c r="J111" i="17" s="1"/>
  <c r="Y95" i="14"/>
  <c r="Z95" i="14" s="1"/>
  <c r="G168" i="17"/>
  <c r="F168" i="17" s="1"/>
  <c r="M90" i="14"/>
  <c r="M101" i="14" s="1"/>
  <c r="AJ91" i="14"/>
  <c r="AK91" i="14" s="1"/>
  <c r="U111" i="17" s="1"/>
  <c r="T93" i="14"/>
  <c r="U93" i="14" s="1"/>
  <c r="S166" i="17" s="1"/>
  <c r="Y99" i="14"/>
  <c r="Z99" i="14"/>
  <c r="G172" i="17" s="1"/>
  <c r="F32" i="13"/>
  <c r="Y12" i="13"/>
  <c r="Z12" i="13"/>
  <c r="BC16" i="13"/>
  <c r="BD16" i="13"/>
  <c r="BJ52" i="13"/>
  <c r="BK52" i="13"/>
  <c r="T97" i="13"/>
  <c r="U97" i="13"/>
  <c r="AX16" i="13"/>
  <c r="AY16" i="13"/>
  <c r="Y18" i="13"/>
  <c r="Z18" i="13"/>
  <c r="T29" i="13"/>
  <c r="U29" i="13"/>
  <c r="M100" i="14"/>
  <c r="AX89" i="13"/>
  <c r="AY89" i="13" s="1"/>
  <c r="AR19" i="13"/>
  <c r="AS19" i="13" s="1"/>
  <c r="AT19" i="13" s="1"/>
  <c r="AX21" i="13"/>
  <c r="AY21" i="13"/>
  <c r="T21" i="13"/>
  <c r="U21" i="13"/>
  <c r="BK23" i="13"/>
  <c r="BI24" i="13"/>
  <c r="BJ24" i="13"/>
  <c r="BK24" i="13" s="1"/>
  <c r="BI25" i="13"/>
  <c r="BJ25" i="13" s="1"/>
  <c r="BK25" i="13"/>
  <c r="M30" i="13"/>
  <c r="M32" i="13"/>
  <c r="BB5" i="13" s="1"/>
  <c r="BB6" i="13" s="1"/>
  <c r="BC24" i="13"/>
  <c r="BD24" i="13"/>
  <c r="BI26" i="13"/>
  <c r="BJ26" i="13"/>
  <c r="BK26" i="13" s="1"/>
  <c r="AJ29" i="13"/>
  <c r="AK29" i="13" s="1"/>
  <c r="AS48" i="13"/>
  <c r="AT48" i="13" s="1"/>
  <c r="T48" i="13"/>
  <c r="U48" i="13" s="1"/>
  <c r="AJ50" i="13"/>
  <c r="AK50" i="13" s="1"/>
  <c r="AD53" i="13"/>
  <c r="AE53" i="13" s="1"/>
  <c r="BC81" i="13"/>
  <c r="AD54" i="13"/>
  <c r="AE54" i="13"/>
  <c r="L65" i="13"/>
  <c r="AJ84" i="13"/>
  <c r="AK84" i="13" s="1"/>
  <c r="I66" i="17"/>
  <c r="L90" i="13"/>
  <c r="L101" i="13"/>
  <c r="Y93" i="13"/>
  <c r="Z93" i="13"/>
  <c r="G74" i="17" s="1"/>
  <c r="Y95" i="13"/>
  <c r="Z95" i="13" s="1"/>
  <c r="G76" i="17"/>
  <c r="Y97" i="13"/>
  <c r="Z97" i="13"/>
  <c r="T85" i="13"/>
  <c r="U85" i="13"/>
  <c r="Y87" i="13"/>
  <c r="Z87" i="13"/>
  <c r="Y94" i="13"/>
  <c r="Z94" i="13"/>
  <c r="T98" i="13"/>
  <c r="U98" i="13"/>
  <c r="G79" i="17" s="1"/>
  <c r="BC96" i="13"/>
  <c r="BD96" i="13" s="1"/>
  <c r="AX98" i="13"/>
  <c r="AY98" i="13" s="1"/>
  <c r="AJ99" i="13"/>
  <c r="AK99" i="13" s="1"/>
  <c r="T12" i="14"/>
  <c r="U12" i="14" s="1"/>
  <c r="S129" i="17" s="1"/>
  <c r="T16" i="14"/>
  <c r="U16" i="14"/>
  <c r="S133" i="17" s="1"/>
  <c r="AR14" i="14"/>
  <c r="AS14" i="14" s="1"/>
  <c r="AT14" i="14" s="1"/>
  <c r="T17" i="14"/>
  <c r="U17" i="14"/>
  <c r="S134" i="17" s="1"/>
  <c r="AR13" i="14"/>
  <c r="AS13" i="14" s="1"/>
  <c r="AT13" i="14" s="1"/>
  <c r="T25" i="14"/>
  <c r="U25" i="14"/>
  <c r="S141" i="17" s="1"/>
  <c r="AD27" i="14"/>
  <c r="AE27" i="14" s="1"/>
  <c r="I170" i="17"/>
  <c r="T28" i="14"/>
  <c r="U28" i="14"/>
  <c r="S144" i="17" s="1"/>
  <c r="AD46" i="14"/>
  <c r="AE46" i="14" s="1"/>
  <c r="G102" i="17"/>
  <c r="BI22" i="14"/>
  <c r="BJ22" i="14"/>
  <c r="BK22" i="14" s="1"/>
  <c r="AJ17" i="14"/>
  <c r="AK17" i="14" s="1"/>
  <c r="U161" i="17"/>
  <c r="AX57" i="14"/>
  <c r="AY57" i="14"/>
  <c r="AJ59" i="14"/>
  <c r="AK59" i="14"/>
  <c r="S114" i="17" s="1"/>
  <c r="AD83" i="14"/>
  <c r="AE83" i="14" s="1"/>
  <c r="I104" i="17"/>
  <c r="J104" i="17" s="1"/>
  <c r="AD86" i="14"/>
  <c r="AE86" i="14" s="1"/>
  <c r="I107" i="17"/>
  <c r="J107" i="17" s="1"/>
  <c r="T50" i="14"/>
  <c r="U50" i="14" s="1"/>
  <c r="I132" i="17"/>
  <c r="Y49" i="14"/>
  <c r="Z49" i="14"/>
  <c r="U131" i="17" s="1"/>
  <c r="AJ92" i="14"/>
  <c r="AK92" i="14"/>
  <c r="U112" i="17" s="1"/>
  <c r="R112" i="17" s="1"/>
  <c r="AD93" i="14"/>
  <c r="AE93" i="14"/>
  <c r="I113" i="17" s="1"/>
  <c r="J113" i="17"/>
  <c r="AD95" i="14"/>
  <c r="AE95" i="14"/>
  <c r="I115" i="17" s="1"/>
  <c r="F115" i="17" s="1"/>
  <c r="Y97" i="14"/>
  <c r="Z97" i="14"/>
  <c r="G170" i="17" s="1"/>
  <c r="AJ84" i="14"/>
  <c r="AK84" i="14" s="1"/>
  <c r="U105" i="17" s="1"/>
  <c r="T95" i="14"/>
  <c r="U95" i="14" s="1"/>
  <c r="S168" i="17" s="1"/>
  <c r="R168" i="17" s="1"/>
  <c r="AD98" i="14"/>
  <c r="AE98" i="14" s="1"/>
  <c r="I118" i="17" s="1"/>
  <c r="AS94" i="14"/>
  <c r="AT94" i="14" s="1"/>
  <c r="AX52" i="13"/>
  <c r="AY52" i="13" s="1"/>
  <c r="AX57" i="13"/>
  <c r="AY57" i="13" s="1"/>
  <c r="Y58" i="14"/>
  <c r="Z58" i="14" s="1"/>
  <c r="U139" i="17"/>
  <c r="Y47" i="13"/>
  <c r="Z47" i="13"/>
  <c r="I37" i="17" s="1"/>
  <c r="AX47" i="13"/>
  <c r="AY47" i="13" s="1"/>
  <c r="AJ60" i="14"/>
  <c r="AK60" i="14" s="1"/>
  <c r="S115" i="17" s="1"/>
  <c r="K100" i="14"/>
  <c r="BJ49" i="13"/>
  <c r="BK49" i="13"/>
  <c r="AJ11" i="13"/>
  <c r="AK11" i="13"/>
  <c r="AD11" i="13"/>
  <c r="AE11" i="13"/>
  <c r="AS97" i="13"/>
  <c r="AT97" i="13"/>
  <c r="AS29" i="13"/>
  <c r="AT29" i="13"/>
  <c r="T17" i="13"/>
  <c r="U17" i="13"/>
  <c r="G15" i="17" s="1"/>
  <c r="AX17" i="13"/>
  <c r="AY17" i="13"/>
  <c r="AJ64" i="13"/>
  <c r="AK64" i="13"/>
  <c r="BC89" i="13"/>
  <c r="BD89" i="13"/>
  <c r="AJ91" i="13"/>
  <c r="AK91" i="13"/>
  <c r="BC29" i="13"/>
  <c r="BD29" i="13" s="1"/>
  <c r="F102" i="13"/>
  <c r="T28" i="13"/>
  <c r="U28" i="13"/>
  <c r="Y19" i="13"/>
  <c r="Z19" i="13"/>
  <c r="T19" i="13"/>
  <c r="U19" i="13"/>
  <c r="AX11" i="13"/>
  <c r="AY11" i="13" s="1"/>
  <c r="BC21" i="13"/>
  <c r="BD21" i="13" s="1"/>
  <c r="AR22" i="13"/>
  <c r="AS22" i="13" s="1"/>
  <c r="AT22" i="13" s="1"/>
  <c r="Y52" i="13"/>
  <c r="Z52" i="13"/>
  <c r="AX54" i="13"/>
  <c r="AY54" i="13"/>
  <c r="BC88" i="13"/>
  <c r="BD88" i="13"/>
  <c r="BJ92" i="13"/>
  <c r="BJ87" i="13"/>
  <c r="BK87" i="13" s="1"/>
  <c r="BC94" i="13"/>
  <c r="BD94" i="13" s="1"/>
  <c r="K100" i="13"/>
  <c r="AR11" i="14"/>
  <c r="AS11" i="14"/>
  <c r="AT11" i="14" s="1"/>
  <c r="Y13" i="14"/>
  <c r="Z13" i="14" s="1"/>
  <c r="G130" i="17" s="1"/>
  <c r="AS21" i="14"/>
  <c r="AT21" i="14"/>
  <c r="Y28" i="14"/>
  <c r="Z28" i="14"/>
  <c r="G144" i="17" s="1"/>
  <c r="AD29" i="14"/>
  <c r="AE29" i="14" s="1"/>
  <c r="I172" i="17" s="1"/>
  <c r="Y59" i="14"/>
  <c r="Z59" i="14" s="1"/>
  <c r="U140" i="17" s="1"/>
  <c r="Y63" i="14"/>
  <c r="Z63" i="14" s="1"/>
  <c r="U144" i="17" s="1"/>
  <c r="V144" i="17" s="1"/>
  <c r="Y53" i="14"/>
  <c r="Z53" i="14" s="1"/>
  <c r="U135" i="17" s="1"/>
  <c r="T54" i="14"/>
  <c r="U54" i="14" s="1"/>
  <c r="I136" i="17" s="1"/>
  <c r="Y85" i="14"/>
  <c r="Z85" i="14"/>
  <c r="G159" i="17" s="1"/>
  <c r="BC96" i="14"/>
  <c r="BD96" i="14" s="1"/>
  <c r="BJ96" i="14"/>
  <c r="BK96" i="14" s="1"/>
  <c r="AX99" i="14"/>
  <c r="AY99" i="14" s="1"/>
  <c r="Y63" i="13"/>
  <c r="Z63" i="13" s="1"/>
  <c r="I52" i="17"/>
  <c r="AD13" i="13"/>
  <c r="AE13" i="13"/>
  <c r="BI19" i="13"/>
  <c r="BJ19" i="13"/>
  <c r="BC59" i="13"/>
  <c r="BD59" i="13"/>
  <c r="AX25" i="13"/>
  <c r="AY25" i="13"/>
  <c r="AJ18" i="13"/>
  <c r="AK18" i="13"/>
  <c r="BJ93" i="13"/>
  <c r="BK93" i="13"/>
  <c r="AD49" i="13"/>
  <c r="AE49" i="13"/>
  <c r="G39" i="17" s="1"/>
  <c r="AJ62" i="13"/>
  <c r="AK62" i="13" s="1"/>
  <c r="G51" i="17"/>
  <c r="T13" i="13"/>
  <c r="U13" i="13" s="1"/>
  <c r="G11" i="17"/>
  <c r="BC22" i="13"/>
  <c r="BD22" i="13" s="1"/>
  <c r="I22" i="17"/>
  <c r="T22" i="13"/>
  <c r="U22" i="13"/>
  <c r="AX81" i="13"/>
  <c r="AY81" i="13"/>
  <c r="T53" i="13"/>
  <c r="U53" i="13"/>
  <c r="I45" i="17"/>
  <c r="AS81" i="13"/>
  <c r="AT81" i="13"/>
  <c r="AD97" i="13"/>
  <c r="AE97" i="13"/>
  <c r="Y11" i="14"/>
  <c r="Z11" i="14"/>
  <c r="G128" i="17" s="1"/>
  <c r="T11" i="14"/>
  <c r="U11" i="14" s="1"/>
  <c r="T14" i="14"/>
  <c r="U14" i="14" s="1"/>
  <c r="S131" i="17" s="1"/>
  <c r="R131" i="17" s="1"/>
  <c r="AD15" i="14"/>
  <c r="AE15" i="14"/>
  <c r="I159" i="17" s="1"/>
  <c r="T19" i="14"/>
  <c r="U19" i="14" s="1"/>
  <c r="S136" i="17" s="1"/>
  <c r="AJ24" i="14"/>
  <c r="AK24" i="14"/>
  <c r="U167" i="17" s="1"/>
  <c r="AD18" i="14"/>
  <c r="AE18" i="14" s="1"/>
  <c r="I162" i="17" s="1"/>
  <c r="BJ17" i="14"/>
  <c r="BK17" i="14" s="1"/>
  <c r="AD54" i="14"/>
  <c r="AE54" i="14" s="1"/>
  <c r="G110" i="17"/>
  <c r="F110" i="17" s="1"/>
  <c r="N90" i="14"/>
  <c r="N101" i="14" s="1"/>
  <c r="N102" i="14" s="1"/>
  <c r="AS96" i="14"/>
  <c r="AT96" i="14" s="1"/>
  <c r="AT100" i="14" s="1"/>
  <c r="T96" i="14"/>
  <c r="U96" i="14" s="1"/>
  <c r="S169" i="17" s="1"/>
  <c r="R169" i="17" s="1"/>
  <c r="Y58" i="13"/>
  <c r="Z58" i="13"/>
  <c r="I47" i="17" s="1"/>
  <c r="R107" i="17"/>
  <c r="G102" i="13"/>
  <c r="N30" i="13"/>
  <c r="AR27" i="13"/>
  <c r="AS27" i="13"/>
  <c r="AT27" i="13" s="1"/>
  <c r="L55" i="13"/>
  <c r="L66" i="13" s="1"/>
  <c r="I49" i="17"/>
  <c r="Y83" i="13"/>
  <c r="Z83" i="13"/>
  <c r="AX83" i="13"/>
  <c r="AY83" i="13"/>
  <c r="AX85" i="13"/>
  <c r="AY85" i="13"/>
  <c r="L100" i="13"/>
  <c r="AD99" i="13"/>
  <c r="AE99" i="13" s="1"/>
  <c r="I80" i="17" s="1"/>
  <c r="AD12" i="14"/>
  <c r="AE12" i="14" s="1"/>
  <c r="I156" i="17" s="1"/>
  <c r="J156" i="17" s="1"/>
  <c r="AD14" i="14"/>
  <c r="AE14" i="14"/>
  <c r="I158" i="17" s="1"/>
  <c r="BI29" i="14"/>
  <c r="BJ29" i="14" s="1"/>
  <c r="BK29" i="14" s="1"/>
  <c r="AJ63" i="14"/>
  <c r="AK63" i="14"/>
  <c r="S118" i="17" s="1"/>
  <c r="L90" i="14"/>
  <c r="L101" i="14" s="1"/>
  <c r="L102" i="14" s="1"/>
  <c r="BA75" i="14" s="1"/>
  <c r="BA76" i="14" s="1"/>
  <c r="AJ94" i="14"/>
  <c r="AK94" i="14" s="1"/>
  <c r="U114" i="17" s="1"/>
  <c r="R114" i="17" s="1"/>
  <c r="I41" i="17"/>
  <c r="T23" i="14"/>
  <c r="U23" i="14"/>
  <c r="S139" i="17" s="1"/>
  <c r="G53" i="17"/>
  <c r="Y87" i="14"/>
  <c r="Z87" i="14"/>
  <c r="G161" i="17" s="1"/>
  <c r="F161" i="17" s="1"/>
  <c r="AS46" i="13"/>
  <c r="Y48" i="13"/>
  <c r="Z48" i="13" s="1"/>
  <c r="I38" i="17" s="1"/>
  <c r="AJ22" i="13"/>
  <c r="AK22" i="13"/>
  <c r="K30" i="13"/>
  <c r="G24" i="17"/>
  <c r="I40" i="17"/>
  <c r="I42" i="17"/>
  <c r="AJ53" i="13"/>
  <c r="AK53" i="13"/>
  <c r="T81" i="13"/>
  <c r="U81" i="13"/>
  <c r="N90" i="13"/>
  <c r="N101" i="13"/>
  <c r="AJ85" i="13"/>
  <c r="AK85" i="13"/>
  <c r="I67" i="17" s="1"/>
  <c r="AD94" i="13"/>
  <c r="AE94" i="13" s="1"/>
  <c r="I75" i="17" s="1"/>
  <c r="T94" i="13"/>
  <c r="U94" i="13"/>
  <c r="AS96" i="13"/>
  <c r="AT96" i="13"/>
  <c r="AD11" i="14"/>
  <c r="AE11" i="14"/>
  <c r="I155" i="17" s="1"/>
  <c r="J155" i="17" s="1"/>
  <c r="AD16" i="14"/>
  <c r="AE16" i="14"/>
  <c r="I160" i="17" s="1"/>
  <c r="J160" i="17" s="1"/>
  <c r="Y15" i="14"/>
  <c r="Z15" i="14" s="1"/>
  <c r="T13" i="14"/>
  <c r="U13" i="14"/>
  <c r="S130" i="17" s="1"/>
  <c r="T47" i="14"/>
  <c r="U47" i="14"/>
  <c r="I129" i="17" s="1"/>
  <c r="J129" i="17" s="1"/>
  <c r="AS19" i="14"/>
  <c r="AT19" i="14"/>
  <c r="N55" i="14"/>
  <c r="N66" i="14"/>
  <c r="J131" i="17"/>
  <c r="AJ54" i="14"/>
  <c r="AK54" i="14"/>
  <c r="S110" i="17" s="1"/>
  <c r="Y93" i="14"/>
  <c r="Z93" i="14" s="1"/>
  <c r="AJ81" i="14"/>
  <c r="AK81" i="14" s="1"/>
  <c r="U102" i="17" s="1"/>
  <c r="AJ97" i="14"/>
  <c r="AK97" i="14"/>
  <c r="U117" i="17" s="1"/>
  <c r="R117" i="17" s="1"/>
  <c r="AX51" i="13"/>
  <c r="AY51" i="13"/>
  <c r="BJ28" i="13"/>
  <c r="BK28" i="13"/>
  <c r="G44" i="17"/>
  <c r="AJ19" i="13"/>
  <c r="AK19" i="13" s="1"/>
  <c r="I17" i="17" s="1"/>
  <c r="AJ16" i="13"/>
  <c r="AK16" i="13"/>
  <c r="I14" i="17" s="1"/>
  <c r="BC25" i="13"/>
  <c r="BD25" i="13" s="1"/>
  <c r="BC61" i="13"/>
  <c r="BD61" i="13" s="1"/>
  <c r="BJ63" i="14"/>
  <c r="BK63" i="14" s="1"/>
  <c r="BK65" i="14" s="1"/>
  <c r="AR21" i="13"/>
  <c r="AS21" i="13" s="1"/>
  <c r="AT21" i="13" s="1"/>
  <c r="T18" i="13"/>
  <c r="U18" i="13" s="1"/>
  <c r="G16" i="17" s="1"/>
  <c r="AR12" i="13"/>
  <c r="AS12" i="13"/>
  <c r="AT12" i="13" s="1"/>
  <c r="C32" i="13"/>
  <c r="Y86" i="13"/>
  <c r="Z86" i="13" s="1"/>
  <c r="G68" i="17" s="1"/>
  <c r="AS91" i="13"/>
  <c r="AT91" i="13" s="1"/>
  <c r="L20" i="13"/>
  <c r="L31" i="13" s="1"/>
  <c r="L32" i="13" s="1"/>
  <c r="BA5" i="13" s="1"/>
  <c r="BA6" i="13" s="1"/>
  <c r="BC63" i="13"/>
  <c r="BD63" i="13"/>
  <c r="AS82" i="13"/>
  <c r="AT82" i="13"/>
  <c r="AD12" i="13"/>
  <c r="AE12" i="13"/>
  <c r="I10" i="17" s="1"/>
  <c r="M20" i="14"/>
  <c r="M31" i="14" s="1"/>
  <c r="M32" i="14" s="1"/>
  <c r="BC11" i="13"/>
  <c r="BD11" i="13" s="1"/>
  <c r="BD20" i="13" s="1"/>
  <c r="BD31" i="13" s="1"/>
  <c r="AR25" i="13"/>
  <c r="AS25" i="13" s="1"/>
  <c r="AT25" i="13" s="1"/>
  <c r="AD51" i="13"/>
  <c r="AE51" i="13"/>
  <c r="BC51" i="13"/>
  <c r="BD51" i="13"/>
  <c r="AD47" i="13"/>
  <c r="AE47" i="13"/>
  <c r="AJ15" i="13"/>
  <c r="AK15" i="13"/>
  <c r="I13" i="17" s="1"/>
  <c r="J13" i="17" s="1"/>
  <c r="AJ28" i="13"/>
  <c r="AK28" i="13" s="1"/>
  <c r="AD21" i="14"/>
  <c r="AE21" i="14" s="1"/>
  <c r="AS11" i="13"/>
  <c r="AT11" i="13" s="1"/>
  <c r="K20" i="13"/>
  <c r="K31" i="13" s="1"/>
  <c r="K32" i="13" s="1"/>
  <c r="BC52" i="13"/>
  <c r="BD52" i="13" s="1"/>
  <c r="AX88" i="13"/>
  <c r="AY88" i="13" s="1"/>
  <c r="AY90" i="13" s="1"/>
  <c r="BJ91" i="13"/>
  <c r="BK91" i="13" s="1"/>
  <c r="AS93" i="13"/>
  <c r="AT93" i="13" s="1"/>
  <c r="AX29" i="13"/>
  <c r="AY29" i="13" s="1"/>
  <c r="AX59" i="13"/>
  <c r="AY59" i="13" s="1"/>
  <c r="T82" i="14"/>
  <c r="U82" i="14" s="1"/>
  <c r="S156" i="17" s="1"/>
  <c r="R156" i="17" s="1"/>
  <c r="AD49" i="14"/>
  <c r="AE49" i="14"/>
  <c r="G105" i="17" s="1"/>
  <c r="F105" i="17" s="1"/>
  <c r="BI29" i="13"/>
  <c r="BJ29" i="13"/>
  <c r="BK29" i="13" s="1"/>
  <c r="BK30" i="13" s="1"/>
  <c r="G64" i="17"/>
  <c r="T12" i="13"/>
  <c r="U12" i="13"/>
  <c r="AJ13" i="13"/>
  <c r="AK13" i="13"/>
  <c r="AJ51" i="13"/>
  <c r="AK51" i="13"/>
  <c r="BC54" i="13"/>
  <c r="BD54" i="13"/>
  <c r="AX86" i="13"/>
  <c r="AY86" i="13"/>
  <c r="AS95" i="13"/>
  <c r="AT95" i="13"/>
  <c r="AX18" i="13"/>
  <c r="AY18" i="13"/>
  <c r="AD18" i="13"/>
  <c r="AE18" i="13"/>
  <c r="I16" i="17" s="1"/>
  <c r="AD29" i="13"/>
  <c r="AE29" i="13" s="1"/>
  <c r="I26" i="17" s="1"/>
  <c r="T86" i="14"/>
  <c r="U86" i="14" s="1"/>
  <c r="S160" i="17" s="1"/>
  <c r="R160" i="17" s="1"/>
  <c r="G13" i="17"/>
  <c r="BC26" i="13"/>
  <c r="BD26" i="13" s="1"/>
  <c r="AX28" i="13"/>
  <c r="AY28" i="13" s="1"/>
  <c r="AD28" i="13"/>
  <c r="AE28" i="13" s="1"/>
  <c r="AY61" i="13"/>
  <c r="AX54" i="14"/>
  <c r="AY54" i="14" s="1"/>
  <c r="Y47" i="14"/>
  <c r="Z47" i="14" s="1"/>
  <c r="U129" i="17" s="1"/>
  <c r="Y56" i="14"/>
  <c r="Z56" i="14"/>
  <c r="U137" i="17" s="1"/>
  <c r="AX58" i="14"/>
  <c r="AY58" i="14" s="1"/>
  <c r="AY65" i="14" s="1"/>
  <c r="AX62" i="13"/>
  <c r="AY62" i="13" s="1"/>
  <c r="Y49" i="13"/>
  <c r="Z49" i="13" s="1"/>
  <c r="I39" i="17" s="1"/>
  <c r="Y54" i="13"/>
  <c r="Z54" i="13" s="1"/>
  <c r="I44" i="17" s="1"/>
  <c r="Y59" i="13"/>
  <c r="Z59" i="13"/>
  <c r="Y61" i="14"/>
  <c r="Z61" i="14" s="1"/>
  <c r="U142" i="17" s="1"/>
  <c r="Y51" i="14"/>
  <c r="Z51" i="14"/>
  <c r="U133" i="17" s="1"/>
  <c r="AX53" i="13"/>
  <c r="AY53" i="13"/>
  <c r="AX46" i="13"/>
  <c r="AY46" i="13"/>
  <c r="Y62" i="14"/>
  <c r="Z62" i="14"/>
  <c r="U143" i="17" s="1"/>
  <c r="AX64" i="14"/>
  <c r="AY64" i="14" s="1"/>
  <c r="R113" i="17"/>
  <c r="V113" i="17"/>
  <c r="AJ48" i="13"/>
  <c r="AK48" i="13" s="1"/>
  <c r="G38" i="17" s="1"/>
  <c r="AJ47" i="13"/>
  <c r="AK47" i="13" s="1"/>
  <c r="V119" i="17"/>
  <c r="AJ52" i="14"/>
  <c r="AK52" i="14"/>
  <c r="S108" i="17" s="1"/>
  <c r="Y18" i="17"/>
  <c r="Y24" i="17"/>
  <c r="Y25" i="17"/>
  <c r="O19" i="17"/>
  <c r="Y22" i="17"/>
  <c r="Y26" i="17"/>
  <c r="O24" i="17"/>
  <c r="Y20" i="17"/>
  <c r="O25" i="17"/>
  <c r="O22" i="17"/>
  <c r="O20" i="17"/>
  <c r="O26" i="17"/>
  <c r="Y28" i="17"/>
  <c r="O18" i="17"/>
  <c r="O23" i="17"/>
  <c r="O21" i="17"/>
  <c r="H164" i="17"/>
  <c r="T164" i="17" s="1"/>
  <c r="T137" i="17"/>
  <c r="H155" i="17"/>
  <c r="T155" i="17"/>
  <c r="T128" i="17"/>
  <c r="H163" i="17"/>
  <c r="T163" i="17" s="1"/>
  <c r="T136" i="17"/>
  <c r="H168" i="17"/>
  <c r="T168" i="17"/>
  <c r="T141" i="17"/>
  <c r="H162" i="17"/>
  <c r="T162" i="17" s="1"/>
  <c r="T135" i="17"/>
  <c r="H166" i="17"/>
  <c r="T166" i="17"/>
  <c r="T139" i="17"/>
  <c r="H156" i="17"/>
  <c r="T156" i="17" s="1"/>
  <c r="T129" i="17"/>
  <c r="H171" i="17"/>
  <c r="T171" i="17"/>
  <c r="T144" i="17"/>
  <c r="H172" i="17"/>
  <c r="T172" i="17" s="1"/>
  <c r="T145" i="17"/>
  <c r="H161" i="17"/>
  <c r="T161" i="17"/>
  <c r="T134" i="17"/>
  <c r="H165" i="17"/>
  <c r="T165" i="17" s="1"/>
  <c r="T138" i="17"/>
  <c r="H169" i="17"/>
  <c r="T169" i="17"/>
  <c r="T142" i="17"/>
  <c r="H159" i="17"/>
  <c r="T159" i="17" s="1"/>
  <c r="T132" i="17"/>
  <c r="H158" i="17"/>
  <c r="T158" i="17"/>
  <c r="T131" i="17"/>
  <c r="H170" i="17"/>
  <c r="T170" i="17" s="1"/>
  <c r="T143" i="17"/>
  <c r="H157" i="17"/>
  <c r="T157" i="17"/>
  <c r="T130" i="17"/>
  <c r="H167" i="17"/>
  <c r="T167" i="17" s="1"/>
  <c r="T140" i="17"/>
  <c r="H160" i="17"/>
  <c r="T160" i="17"/>
  <c r="T133" i="17"/>
  <c r="AY59" i="14"/>
  <c r="AY11" i="14"/>
  <c r="AY20" i="14"/>
  <c r="AY31" i="14" s="1"/>
  <c r="BD13" i="14"/>
  <c r="I32" i="14"/>
  <c r="K30" i="14"/>
  <c r="Y19" i="14"/>
  <c r="Z19" i="14"/>
  <c r="G136" i="17" s="1"/>
  <c r="F136" i="17" s="1"/>
  <c r="G32" i="14"/>
  <c r="BI27" i="14"/>
  <c r="BJ27" i="14"/>
  <c r="BK27" i="14" s="1"/>
  <c r="BI25" i="14"/>
  <c r="BJ25" i="14" s="1"/>
  <c r="BK25" i="14" s="1"/>
  <c r="BJ23" i="14"/>
  <c r="BK23" i="14"/>
  <c r="BI19" i="14"/>
  <c r="BJ19" i="14"/>
  <c r="BK19" i="14" s="1"/>
  <c r="AS65" i="14"/>
  <c r="AS67" i="14" s="1"/>
  <c r="Y52" i="14"/>
  <c r="Z52" i="14"/>
  <c r="U134" i="17" s="1"/>
  <c r="AY46" i="14"/>
  <c r="T52" i="14"/>
  <c r="U52" i="14"/>
  <c r="AJ82" i="14"/>
  <c r="AK82" i="14"/>
  <c r="AD96" i="14"/>
  <c r="AE96" i="14"/>
  <c r="I116" i="17" s="1"/>
  <c r="AJ98" i="14"/>
  <c r="AK98" i="14"/>
  <c r="BD21" i="14"/>
  <c r="AT46" i="14"/>
  <c r="BI15" i="14"/>
  <c r="BJ15" i="14"/>
  <c r="BK15" i="14" s="1"/>
  <c r="BI13" i="14"/>
  <c r="BJ13" i="14" s="1"/>
  <c r="BK13" i="14" s="1"/>
  <c r="BI11" i="14"/>
  <c r="BJ11" i="14"/>
  <c r="BD56" i="14"/>
  <c r="K90" i="14"/>
  <c r="K101" i="14" s="1"/>
  <c r="AD92" i="14"/>
  <c r="AE92" i="14" s="1"/>
  <c r="I112" i="17" s="1"/>
  <c r="J112" i="17" s="1"/>
  <c r="AD94" i="14"/>
  <c r="AE94" i="14" s="1"/>
  <c r="I114" i="17" s="1"/>
  <c r="J114" i="17" s="1"/>
  <c r="T94" i="14"/>
  <c r="U94" i="14" s="1"/>
  <c r="S167" i="17" s="1"/>
  <c r="R167" i="17" s="1"/>
  <c r="AS98" i="14"/>
  <c r="AT98" i="14"/>
  <c r="AD13" i="14"/>
  <c r="AE13" i="14"/>
  <c r="Y25" i="14"/>
  <c r="Z25" i="14"/>
  <c r="G141" i="17" s="1"/>
  <c r="F141" i="17" s="1"/>
  <c r="BK46" i="14"/>
  <c r="BK55" i="14"/>
  <c r="BK66" i="14" s="1"/>
  <c r="BJ55" i="14"/>
  <c r="BJ66" i="14" s="1"/>
  <c r="AJ23" i="14"/>
  <c r="AK23" i="14" s="1"/>
  <c r="U166" i="17" s="1"/>
  <c r="V166" i="17" s="1"/>
  <c r="BI26" i="14"/>
  <c r="BJ26" i="14"/>
  <c r="BK26" i="14" s="1"/>
  <c r="BI24" i="14"/>
  <c r="BJ24" i="14" s="1"/>
  <c r="BK24" i="14" s="1"/>
  <c r="BI18" i="14"/>
  <c r="BJ18" i="14"/>
  <c r="BK18" i="14" s="1"/>
  <c r="AJ11" i="14"/>
  <c r="AK11" i="14" s="1"/>
  <c r="AD53" i="14"/>
  <c r="AE53" i="14" s="1"/>
  <c r="G109" i="17" s="1"/>
  <c r="L65" i="14"/>
  <c r="Y54" i="14"/>
  <c r="Z54" i="14"/>
  <c r="U136" i="17" s="1"/>
  <c r="AY81" i="14"/>
  <c r="AJ83" i="14"/>
  <c r="AK83" i="14"/>
  <c r="U104" i="17" s="1"/>
  <c r="V104" i="17" s="1"/>
  <c r="T81" i="14"/>
  <c r="U81" i="14" s="1"/>
  <c r="AD99" i="14"/>
  <c r="AE99" i="14" s="1"/>
  <c r="L20" i="14"/>
  <c r="L31" i="14" s="1"/>
  <c r="K20" i="14"/>
  <c r="K31" i="14" s="1"/>
  <c r="AR15" i="14"/>
  <c r="AS15" i="14" s="1"/>
  <c r="AT15" i="14" s="1"/>
  <c r="N30" i="14"/>
  <c r="Y24" i="14"/>
  <c r="Z24" i="14" s="1"/>
  <c r="G140" i="17" s="1"/>
  <c r="Y26" i="14"/>
  <c r="Z26" i="14" s="1"/>
  <c r="G142" i="17" s="1"/>
  <c r="F142" i="17" s="1"/>
  <c r="Y29" i="14"/>
  <c r="Z29" i="14"/>
  <c r="G145" i="17" s="1"/>
  <c r="F145" i="17" s="1"/>
  <c r="Y18" i="14"/>
  <c r="Z18" i="14"/>
  <c r="AY22" i="14"/>
  <c r="AY30" i="14"/>
  <c r="AY32" i="14" s="1"/>
  <c r="AX30" i="14"/>
  <c r="AD19" i="14"/>
  <c r="AE19" i="14" s="1"/>
  <c r="I163" i="17" s="1"/>
  <c r="BI28" i="14"/>
  <c r="BJ28" i="14" s="1"/>
  <c r="BK28" i="14" s="1"/>
  <c r="BJ21" i="14"/>
  <c r="BJ14" i="14"/>
  <c r="BK14" i="14" s="1"/>
  <c r="BI12" i="14"/>
  <c r="BJ12" i="14" s="1"/>
  <c r="BK12" i="14" s="1"/>
  <c r="Y50" i="14"/>
  <c r="Z50" i="14" s="1"/>
  <c r="N65" i="14"/>
  <c r="AD85" i="14"/>
  <c r="AE85" i="14"/>
  <c r="I106" i="17" s="1"/>
  <c r="J106" i="17" s="1"/>
  <c r="AD81" i="14"/>
  <c r="AE81" i="14" s="1"/>
  <c r="BD81" i="14"/>
  <c r="BD90" i="14" s="1"/>
  <c r="BD101" i="14" s="1"/>
  <c r="Y84" i="14"/>
  <c r="Z84" i="14"/>
  <c r="BK81" i="14"/>
  <c r="BJ90" i="14"/>
  <c r="BJ101" i="14" s="1"/>
  <c r="T99" i="14"/>
  <c r="U99" i="14" s="1"/>
  <c r="S172" i="17" s="1"/>
  <c r="T98" i="14"/>
  <c r="U98" i="14" s="1"/>
  <c r="BD81" i="13"/>
  <c r="AY19" i="13"/>
  <c r="AX22" i="13"/>
  <c r="AY22" i="13"/>
  <c r="AX27" i="13"/>
  <c r="AY27" i="13"/>
  <c r="AY30" i="13" s="1"/>
  <c r="AX48" i="13"/>
  <c r="AY48" i="13"/>
  <c r="AS53" i="13"/>
  <c r="AT53" i="13"/>
  <c r="T83" i="13"/>
  <c r="U83" i="13"/>
  <c r="AY91" i="13"/>
  <c r="AS92" i="13"/>
  <c r="AJ98" i="13"/>
  <c r="AK98" i="13"/>
  <c r="BK46" i="13"/>
  <c r="BD56" i="13"/>
  <c r="BK56" i="13"/>
  <c r="AD92" i="13"/>
  <c r="AE92" i="13" s="1"/>
  <c r="I73" i="17" s="1"/>
  <c r="AS98" i="13"/>
  <c r="AT98" i="13"/>
  <c r="AS65" i="13"/>
  <c r="AT56" i="13"/>
  <c r="AT65" i="13"/>
  <c r="Y53" i="13"/>
  <c r="Z53" i="13"/>
  <c r="BK92" i="13"/>
  <c r="AS87" i="13"/>
  <c r="AT87" i="13" s="1"/>
  <c r="AX92" i="13"/>
  <c r="AY92" i="13" s="1"/>
  <c r="BJ96" i="13"/>
  <c r="BK96" i="13" s="1"/>
  <c r="T96" i="13"/>
  <c r="U96" i="13" s="1"/>
  <c r="U100" i="13" s="1"/>
  <c r="Y22" i="13"/>
  <c r="Z22" i="13" s="1"/>
  <c r="BC20" i="13"/>
  <c r="BC31" i="13" s="1"/>
  <c r="N65" i="13"/>
  <c r="K65" i="13"/>
  <c r="Y81" i="13"/>
  <c r="Z81" i="13" s="1"/>
  <c r="G63" i="17" s="1"/>
  <c r="Y85" i="13"/>
  <c r="Z85" i="13" s="1"/>
  <c r="AS94" i="13"/>
  <c r="AT94" i="13" s="1"/>
  <c r="AX94" i="13"/>
  <c r="AY94" i="13" s="1"/>
  <c r="AD98" i="13"/>
  <c r="AE98" i="13" s="1"/>
  <c r="I79" i="17" s="1"/>
  <c r="S126" i="12"/>
  <c r="F171" i="17"/>
  <c r="BD30" i="14"/>
  <c r="V162" i="17"/>
  <c r="BK90" i="14"/>
  <c r="BK101" i="14" s="1"/>
  <c r="F108" i="17"/>
  <c r="F169" i="17"/>
  <c r="AX90" i="14"/>
  <c r="AX101" i="14"/>
  <c r="V141" i="17"/>
  <c r="L67" i="14"/>
  <c r="BA40" i="14" s="1"/>
  <c r="BA41" i="14" s="1"/>
  <c r="AT65" i="14"/>
  <c r="J144" i="17"/>
  <c r="AT55" i="14"/>
  <c r="AT66" i="14" s="1"/>
  <c r="R162" i="17"/>
  <c r="J50" i="17"/>
  <c r="BJ55" i="13"/>
  <c r="BJ66" i="13" s="1"/>
  <c r="BD46" i="14"/>
  <c r="BD20" i="14"/>
  <c r="BD31" i="14" s="1"/>
  <c r="BD32" i="14" s="1"/>
  <c r="V112" i="17"/>
  <c r="J110" i="17"/>
  <c r="F107" i="17"/>
  <c r="F170" i="17"/>
  <c r="F104" i="17"/>
  <c r="F74" i="17"/>
  <c r="V165" i="17"/>
  <c r="R157" i="17"/>
  <c r="R164" i="17"/>
  <c r="AY90" i="14"/>
  <c r="AY101" i="14" s="1"/>
  <c r="BC20" i="14"/>
  <c r="BC31" i="14" s="1"/>
  <c r="BC30" i="14"/>
  <c r="BC32" i="14" s="1"/>
  <c r="BC90" i="14"/>
  <c r="BC101" i="14"/>
  <c r="AS55" i="14"/>
  <c r="AS66" i="14"/>
  <c r="AX20" i="14"/>
  <c r="AX31" i="14" s="1"/>
  <c r="AX32" i="14" s="1"/>
  <c r="R170" i="17"/>
  <c r="J159" i="17"/>
  <c r="I36" i="17"/>
  <c r="V158" i="17"/>
  <c r="G69" i="17"/>
  <c r="N102" i="13"/>
  <c r="BC75" i="13"/>
  <c r="BC76" i="13" s="1"/>
  <c r="J71" i="17"/>
  <c r="F76" i="17"/>
  <c r="J74" i="17"/>
  <c r="AX90" i="13"/>
  <c r="AX101" i="13"/>
  <c r="V159" i="17"/>
  <c r="AS90" i="14"/>
  <c r="AS101" i="14" s="1"/>
  <c r="AT90" i="14"/>
  <c r="AT101" i="14" s="1"/>
  <c r="K102" i="13"/>
  <c r="AZ75" i="13"/>
  <c r="AZ76" i="13" s="1"/>
  <c r="G67" i="17"/>
  <c r="F71" i="17"/>
  <c r="J44" i="17"/>
  <c r="F50" i="17"/>
  <c r="J42" i="17"/>
  <c r="Z65" i="13"/>
  <c r="F53" i="17"/>
  <c r="AS55" i="13"/>
  <c r="AS66" i="13" s="1"/>
  <c r="AS67" i="13"/>
  <c r="K67" i="13"/>
  <c r="AZ40" i="13"/>
  <c r="AZ41" i="13" s="1"/>
  <c r="AT46" i="13"/>
  <c r="BD30" i="13"/>
  <c r="AX30" i="13"/>
  <c r="G25" i="17"/>
  <c r="AK65" i="14"/>
  <c r="AK30" i="14"/>
  <c r="V116" i="17"/>
  <c r="V114" i="17"/>
  <c r="J115" i="17"/>
  <c r="M67" i="14"/>
  <c r="BB40" i="14"/>
  <c r="BB41" i="14" s="1"/>
  <c r="N67" i="14"/>
  <c r="BC40" i="14" s="1"/>
  <c r="BC41" i="14" s="1"/>
  <c r="R141" i="17"/>
  <c r="J143" i="17"/>
  <c r="J108" i="17"/>
  <c r="I9" i="17"/>
  <c r="F9" i="17"/>
  <c r="F23" i="17"/>
  <c r="L67" i="13"/>
  <c r="BA40" i="13" s="1"/>
  <c r="BA41" i="13" s="1"/>
  <c r="N67" i="13"/>
  <c r="BC40" i="13" s="1"/>
  <c r="BC41" i="13" s="1"/>
  <c r="U55" i="13"/>
  <c r="U66" i="13"/>
  <c r="BC100" i="13"/>
  <c r="I25" i="17"/>
  <c r="G40" i="17"/>
  <c r="F40" i="17" s="1"/>
  <c r="AY65" i="13"/>
  <c r="AK20" i="13"/>
  <c r="AK31" i="13" s="1"/>
  <c r="G36" i="17"/>
  <c r="BC30" i="13"/>
  <c r="BC32" i="13" s="1"/>
  <c r="J53" i="17"/>
  <c r="G43" i="17"/>
  <c r="J9" i="17"/>
  <c r="K9" i="17" s="1"/>
  <c r="BK55" i="13"/>
  <c r="BK66" i="13" s="1"/>
  <c r="AX20" i="13"/>
  <c r="AX31" i="13"/>
  <c r="BD90" i="13"/>
  <c r="BD101" i="13"/>
  <c r="F70" i="17"/>
  <c r="I19" i="17"/>
  <c r="N32" i="13"/>
  <c r="BC5" i="13" s="1"/>
  <c r="BC6" i="13" s="1"/>
  <c r="J22" i="17"/>
  <c r="Z100" i="13"/>
  <c r="L102" i="13"/>
  <c r="BA75" i="13"/>
  <c r="BA76" i="13" s="1"/>
  <c r="BC90" i="13"/>
  <c r="BC101" i="13" s="1"/>
  <c r="U30" i="13"/>
  <c r="Z20" i="13"/>
  <c r="Z31" i="13"/>
  <c r="F52" i="17"/>
  <c r="BK67" i="14"/>
  <c r="BC75" i="14"/>
  <c r="BC76" i="14" s="1"/>
  <c r="R144" i="17"/>
  <c r="F159" i="17"/>
  <c r="R159" i="17"/>
  <c r="BJ65" i="14"/>
  <c r="BJ67" i="14"/>
  <c r="F128" i="17"/>
  <c r="F111" i="17"/>
  <c r="AX100" i="14"/>
  <c r="AX102" i="14"/>
  <c r="U30" i="14"/>
  <c r="J138" i="17"/>
  <c r="R161" i="17"/>
  <c r="F117" i="17"/>
  <c r="J169" i="17"/>
  <c r="AX55" i="14"/>
  <c r="AX66" i="14" s="1"/>
  <c r="R158" i="17"/>
  <c r="AY100" i="14"/>
  <c r="AY55" i="14"/>
  <c r="AY66" i="14" s="1"/>
  <c r="U65" i="14"/>
  <c r="BB5" i="14"/>
  <c r="BB6" i="14" s="1"/>
  <c r="J133" i="17"/>
  <c r="J167" i="17"/>
  <c r="R165" i="17"/>
  <c r="V131" i="17"/>
  <c r="J76" i="17"/>
  <c r="V109" i="17"/>
  <c r="G10" i="17"/>
  <c r="F10" i="17" s="1"/>
  <c r="AE55" i="13"/>
  <c r="AE66" i="13" s="1"/>
  <c r="F24" i="17"/>
  <c r="K156" i="17"/>
  <c r="F144" i="17"/>
  <c r="M102" i="14"/>
  <c r="BB75" i="14" s="1"/>
  <c r="BB76" i="14"/>
  <c r="AX55" i="13"/>
  <c r="AX66" i="13"/>
  <c r="U90" i="13"/>
  <c r="U101" i="13" s="1"/>
  <c r="BD100" i="13"/>
  <c r="BD102" i="13"/>
  <c r="N32" i="14"/>
  <c r="BC5" i="14"/>
  <c r="BC6" i="14" s="1"/>
  <c r="L32" i="14"/>
  <c r="BA5" i="14" s="1"/>
  <c r="BA6" i="14" s="1"/>
  <c r="K102" i="14"/>
  <c r="AZ75" i="14" s="1"/>
  <c r="AZ76" i="14"/>
  <c r="AK55" i="14"/>
  <c r="AK66" i="14"/>
  <c r="V117" i="17"/>
  <c r="V145" i="17"/>
  <c r="F16" i="17"/>
  <c r="V161" i="17"/>
  <c r="AE90" i="13"/>
  <c r="AE101" i="13"/>
  <c r="J137" i="17"/>
  <c r="V168" i="17"/>
  <c r="J170" i="17"/>
  <c r="I69" i="17"/>
  <c r="F63" i="17"/>
  <c r="E63" i="17" s="1"/>
  <c r="AT55" i="13"/>
  <c r="AT66" i="13" s="1"/>
  <c r="AT67" i="13"/>
  <c r="AY101" i="13"/>
  <c r="J66" i="17"/>
  <c r="G75" i="17"/>
  <c r="F75" i="17" s="1"/>
  <c r="AE30" i="13"/>
  <c r="AK100" i="13"/>
  <c r="AY20" i="13"/>
  <c r="AY31" i="13" s="1"/>
  <c r="BJ30" i="13"/>
  <c r="J39" i="17"/>
  <c r="G41" i="17"/>
  <c r="F113" i="17"/>
  <c r="I78" i="17"/>
  <c r="G78" i="17"/>
  <c r="G26" i="17"/>
  <c r="G18" i="17"/>
  <c r="F18" i="17"/>
  <c r="Z90" i="14"/>
  <c r="Z101" i="14"/>
  <c r="G158" i="17"/>
  <c r="F158" i="17"/>
  <c r="G135" i="17"/>
  <c r="R104" i="17"/>
  <c r="U118" i="17"/>
  <c r="U103" i="17"/>
  <c r="AY55" i="13"/>
  <c r="AY66" i="13" s="1"/>
  <c r="F13" i="17"/>
  <c r="J105" i="17"/>
  <c r="J70" i="17"/>
  <c r="J24" i="17"/>
  <c r="V167" i="17"/>
  <c r="F160" i="17"/>
  <c r="F129" i="17"/>
  <c r="E129" i="17" s="1"/>
  <c r="AE100" i="13"/>
  <c r="J79" i="17"/>
  <c r="AS100" i="14"/>
  <c r="AE55" i="14"/>
  <c r="AE66" i="14" s="1"/>
  <c r="U55" i="14"/>
  <c r="U66" i="14" s="1"/>
  <c r="I134" i="17"/>
  <c r="F106" i="17"/>
  <c r="F42" i="17"/>
  <c r="AZ5" i="13"/>
  <c r="AZ6" i="13" s="1"/>
  <c r="V160" i="17"/>
  <c r="G65" i="17"/>
  <c r="F155" i="17"/>
  <c r="I11" i="17"/>
  <c r="J11" i="17" s="1"/>
  <c r="V156" i="17"/>
  <c r="F20" i="17"/>
  <c r="Z30" i="13"/>
  <c r="G19" i="17"/>
  <c r="AE100" i="14"/>
  <c r="I119" i="17"/>
  <c r="AK20" i="14"/>
  <c r="AK31" i="14" s="1"/>
  <c r="AK32" i="14" s="1"/>
  <c r="U155" i="17"/>
  <c r="AE20" i="14"/>
  <c r="AE31" i="14" s="1"/>
  <c r="I157" i="17"/>
  <c r="J142" i="17"/>
  <c r="F114" i="17"/>
  <c r="J141" i="17"/>
  <c r="U20" i="14"/>
  <c r="U31" i="14"/>
  <c r="S128" i="17"/>
  <c r="F22" i="17"/>
  <c r="J128" i="17"/>
  <c r="F66" i="17"/>
  <c r="V169" i="17"/>
  <c r="BJ100" i="13"/>
  <c r="U100" i="14"/>
  <c r="S171" i="17"/>
  <c r="AE90" i="14"/>
  <c r="AE101" i="14" s="1"/>
  <c r="AE102" i="14" s="1"/>
  <c r="I102" i="17"/>
  <c r="U90" i="14"/>
  <c r="U101" i="14"/>
  <c r="S155" i="17"/>
  <c r="J16" i="17"/>
  <c r="BK19" i="13"/>
  <c r="J145" i="17"/>
  <c r="K155" i="17"/>
  <c r="J161" i="17"/>
  <c r="F112" i="17"/>
  <c r="E128" i="17"/>
  <c r="F156" i="17"/>
  <c r="J23" i="17"/>
  <c r="G77" i="17"/>
  <c r="R138" i="17"/>
  <c r="V138" i="17"/>
  <c r="V129" i="17"/>
  <c r="R129" i="17"/>
  <c r="Z55" i="13"/>
  <c r="Z66" i="13"/>
  <c r="Z67" i="13" s="1"/>
  <c r="I43" i="17"/>
  <c r="V134" i="17"/>
  <c r="R134" i="17"/>
  <c r="AX65" i="14"/>
  <c r="R143" i="17"/>
  <c r="V143" i="17"/>
  <c r="Z65" i="14"/>
  <c r="Z55" i="14"/>
  <c r="Z66" i="14" s="1"/>
  <c r="Z67" i="14" s="1"/>
  <c r="U132" i="17"/>
  <c r="R136" i="17"/>
  <c r="V136" i="17"/>
  <c r="F44" i="17"/>
  <c r="V133" i="17"/>
  <c r="R133" i="17"/>
  <c r="V137" i="17"/>
  <c r="R137" i="17"/>
  <c r="AX65" i="13"/>
  <c r="AX67" i="13" s="1"/>
  <c r="V142" i="17"/>
  <c r="R142" i="17"/>
  <c r="R108" i="17"/>
  <c r="V108" i="17"/>
  <c r="F38" i="17"/>
  <c r="J38" i="17"/>
  <c r="K32" i="14"/>
  <c r="AZ5" i="14" s="1"/>
  <c r="AZ6" i="14" s="1"/>
  <c r="BK21" i="14"/>
  <c r="BK30" i="14"/>
  <c r="BJ30" i="14"/>
  <c r="AS20" i="14"/>
  <c r="AS31" i="14" s="1"/>
  <c r="BK11" i="14"/>
  <c r="BK20" i="14" s="1"/>
  <c r="BK31" i="14" s="1"/>
  <c r="BK32" i="14" s="1"/>
  <c r="BJ20" i="14"/>
  <c r="BJ31" i="14"/>
  <c r="AT67" i="14"/>
  <c r="AT20" i="14"/>
  <c r="AT31" i="14" s="1"/>
  <c r="Z90" i="13"/>
  <c r="Z101" i="13" s="1"/>
  <c r="Z102" i="13" s="1"/>
  <c r="AS90" i="13"/>
  <c r="AS101" i="13"/>
  <c r="AS30" i="13"/>
  <c r="AT92" i="13"/>
  <c r="AT100" i="13" s="1"/>
  <c r="AT102" i="13" s="1"/>
  <c r="AS100" i="13"/>
  <c r="AS102" i="13" s="1"/>
  <c r="AT90" i="13"/>
  <c r="AT101" i="13"/>
  <c r="AT30" i="13"/>
  <c r="AX100" i="13"/>
  <c r="AX102" i="13" s="1"/>
  <c r="AY100" i="13"/>
  <c r="AY102" i="13" s="1"/>
  <c r="U72" i="12"/>
  <c r="S72" i="12"/>
  <c r="I72" i="12"/>
  <c r="G72" i="12"/>
  <c r="U45" i="12"/>
  <c r="S45" i="12"/>
  <c r="I45" i="12"/>
  <c r="U18" i="12"/>
  <c r="S18" i="12"/>
  <c r="H26" i="12"/>
  <c r="H53" i="12" s="1"/>
  <c r="H25" i="12"/>
  <c r="H52" i="12" s="1"/>
  <c r="H24" i="12"/>
  <c r="H115" i="12" s="1"/>
  <c r="H23" i="12"/>
  <c r="H50" i="12"/>
  <c r="H22" i="12"/>
  <c r="H49" i="12"/>
  <c r="H21" i="12"/>
  <c r="H48" i="12"/>
  <c r="H20" i="12"/>
  <c r="H111" i="12"/>
  <c r="H137" i="12" s="1"/>
  <c r="H19" i="12"/>
  <c r="H46" i="12"/>
  <c r="H18" i="12"/>
  <c r="H45" i="12"/>
  <c r="H17" i="12"/>
  <c r="H44" i="12"/>
  <c r="H16" i="12"/>
  <c r="H107" i="12"/>
  <c r="H133" i="12" s="1"/>
  <c r="H15" i="12"/>
  <c r="H42" i="12" s="1"/>
  <c r="H14" i="12"/>
  <c r="H41" i="12" s="1"/>
  <c r="H13" i="12"/>
  <c r="H40" i="12" s="1"/>
  <c r="H12" i="12"/>
  <c r="H39" i="12" s="1"/>
  <c r="H11" i="12"/>
  <c r="H38" i="12" s="1"/>
  <c r="H10" i="12"/>
  <c r="H37" i="12" s="1"/>
  <c r="H9" i="12"/>
  <c r="H36" i="12" s="1"/>
  <c r="I18" i="12"/>
  <c r="G18" i="12"/>
  <c r="AY102" i="14"/>
  <c r="AX67" i="14"/>
  <c r="AK67" i="14"/>
  <c r="AX32" i="13"/>
  <c r="BD32" i="13"/>
  <c r="F36" i="17"/>
  <c r="E36" i="17"/>
  <c r="D36" i="17" s="1"/>
  <c r="J36" i="17"/>
  <c r="K36" i="17"/>
  <c r="J25" i="17"/>
  <c r="F67" i="17"/>
  <c r="F78" i="17"/>
  <c r="AT102" i="14"/>
  <c r="AS102" i="14"/>
  <c r="J63" i="17"/>
  <c r="J40" i="17"/>
  <c r="L36" i="17"/>
  <c r="F25" i="17"/>
  <c r="J26" i="17"/>
  <c r="R155" i="17"/>
  <c r="Q160" i="17" s="1"/>
  <c r="U32" i="14"/>
  <c r="AY67" i="14"/>
  <c r="F26" i="17"/>
  <c r="AY67" i="13"/>
  <c r="Z32" i="13"/>
  <c r="BC102" i="13"/>
  <c r="U102" i="13"/>
  <c r="J78" i="17"/>
  <c r="F79" i="17"/>
  <c r="F19" i="17"/>
  <c r="U67" i="14"/>
  <c r="AY32" i="13"/>
  <c r="J75" i="17"/>
  <c r="J158" i="17"/>
  <c r="J69" i="17"/>
  <c r="F69" i="17"/>
  <c r="F39" i="17"/>
  <c r="J10" i="17"/>
  <c r="K10" i="17" s="1"/>
  <c r="U102" i="14"/>
  <c r="AE102" i="13"/>
  <c r="J41" i="17"/>
  <c r="F41" i="17"/>
  <c r="J18" i="17"/>
  <c r="F77" i="17"/>
  <c r="J77" i="17"/>
  <c r="K128" i="17"/>
  <c r="L128" i="17" s="1"/>
  <c r="K129" i="17"/>
  <c r="L129" i="17" s="1"/>
  <c r="R118" i="17"/>
  <c r="V118" i="17"/>
  <c r="F11" i="17"/>
  <c r="R171" i="17"/>
  <c r="V171" i="17"/>
  <c r="J157" i="17"/>
  <c r="F157" i="17"/>
  <c r="E158" i="17"/>
  <c r="J119" i="17"/>
  <c r="F119" i="17"/>
  <c r="E155" i="17"/>
  <c r="D155" i="17"/>
  <c r="E156" i="17"/>
  <c r="D156" i="17" s="1"/>
  <c r="E9" i="17"/>
  <c r="D9" i="17" s="1"/>
  <c r="E10" i="17"/>
  <c r="J134" i="17"/>
  <c r="F134" i="17"/>
  <c r="F140" i="17"/>
  <c r="J140" i="17"/>
  <c r="J19" i="17"/>
  <c r="K63" i="17"/>
  <c r="L63" i="17" s="1"/>
  <c r="V103" i="17"/>
  <c r="R103" i="17"/>
  <c r="J102" i="17"/>
  <c r="F102" i="17"/>
  <c r="V128" i="17"/>
  <c r="W128" i="17"/>
  <c r="R128" i="17"/>
  <c r="Q128" i="17"/>
  <c r="V155" i="17"/>
  <c r="F65" i="17"/>
  <c r="J65" i="17"/>
  <c r="F109" i="17"/>
  <c r="J109" i="17"/>
  <c r="F135" i="17"/>
  <c r="J135" i="17"/>
  <c r="J43" i="17"/>
  <c r="F43" i="17"/>
  <c r="R132" i="17"/>
  <c r="V132" i="17"/>
  <c r="BJ32" i="14"/>
  <c r="H102" i="12"/>
  <c r="H128" i="12" s="1"/>
  <c r="H106" i="12"/>
  <c r="H132" i="12" s="1"/>
  <c r="H110" i="12"/>
  <c r="H136" i="12"/>
  <c r="H163" i="12" s="1"/>
  <c r="T163" i="12" s="1"/>
  <c r="H114" i="12"/>
  <c r="H140" i="12"/>
  <c r="H167" i="12" s="1"/>
  <c r="T167" i="12" s="1"/>
  <c r="H103" i="12"/>
  <c r="H129" i="12"/>
  <c r="H156" i="12" s="1"/>
  <c r="T156" i="12" s="1"/>
  <c r="H100" i="12"/>
  <c r="H126" i="12"/>
  <c r="T126" i="12" s="1"/>
  <c r="H104" i="12"/>
  <c r="H130" i="12" s="1"/>
  <c r="H108" i="12"/>
  <c r="H134" i="12" s="1"/>
  <c r="H112" i="12"/>
  <c r="H138" i="12" s="1"/>
  <c r="H116" i="12"/>
  <c r="H142" i="12"/>
  <c r="H169" i="12" s="1"/>
  <c r="T169" i="12" s="1"/>
  <c r="H101" i="12"/>
  <c r="T101" i="12"/>
  <c r="H105" i="12"/>
  <c r="T105" i="12"/>
  <c r="H109" i="12"/>
  <c r="H135" i="12"/>
  <c r="H162" i="12" s="1"/>
  <c r="T162" i="12" s="1"/>
  <c r="H113" i="12"/>
  <c r="H139" i="12"/>
  <c r="T139" i="12" s="1"/>
  <c r="H117" i="12"/>
  <c r="R72" i="12"/>
  <c r="T111" i="12"/>
  <c r="T107" i="12"/>
  <c r="R45" i="12"/>
  <c r="F72" i="12"/>
  <c r="T20" i="12"/>
  <c r="H47" i="12"/>
  <c r="T46" i="12"/>
  <c r="H73" i="12"/>
  <c r="T73" i="12" s="1"/>
  <c r="H77" i="12"/>
  <c r="T77" i="12" s="1"/>
  <c r="T50" i="12"/>
  <c r="H43" i="12"/>
  <c r="T16" i="12"/>
  <c r="T24" i="12"/>
  <c r="H51" i="12"/>
  <c r="T44" i="12"/>
  <c r="H71" i="12"/>
  <c r="T71" i="12"/>
  <c r="T48" i="12"/>
  <c r="H75" i="12"/>
  <c r="T75" i="12" s="1"/>
  <c r="T45" i="12"/>
  <c r="H72" i="12"/>
  <c r="T72" i="12"/>
  <c r="H76" i="12"/>
  <c r="T76" i="12"/>
  <c r="T49" i="12"/>
  <c r="T12" i="12"/>
  <c r="T17" i="12"/>
  <c r="T25" i="12"/>
  <c r="T10" i="12"/>
  <c r="T14" i="12"/>
  <c r="T18" i="12"/>
  <c r="T22" i="12"/>
  <c r="T26" i="12"/>
  <c r="T9" i="12"/>
  <c r="T13" i="12"/>
  <c r="T21" i="12"/>
  <c r="T11" i="12"/>
  <c r="T15" i="12"/>
  <c r="T19" i="12"/>
  <c r="T23" i="12"/>
  <c r="V72" i="12"/>
  <c r="J72" i="12"/>
  <c r="V45" i="12"/>
  <c r="V18" i="12"/>
  <c r="R18" i="12"/>
  <c r="F18" i="12"/>
  <c r="J18" i="12"/>
  <c r="Q155" i="17"/>
  <c r="Q165" i="17"/>
  <c r="Q129" i="17"/>
  <c r="D128" i="17"/>
  <c r="Q164" i="17"/>
  <c r="Q163" i="17"/>
  <c r="Q161" i="17"/>
  <c r="Q156" i="17"/>
  <c r="Q158" i="17"/>
  <c r="Q157" i="17"/>
  <c r="Q159" i="17"/>
  <c r="Q162" i="17"/>
  <c r="E11" i="17"/>
  <c r="X128" i="17"/>
  <c r="L9" i="17"/>
  <c r="E161" i="17"/>
  <c r="P128" i="17"/>
  <c r="L156" i="17"/>
  <c r="E159" i="17"/>
  <c r="W129" i="17"/>
  <c r="X129" i="17"/>
  <c r="E102" i="17"/>
  <c r="L155" i="17"/>
  <c r="W155" i="17"/>
  <c r="X155" i="17" s="1"/>
  <c r="W159" i="17"/>
  <c r="X159" i="17" s="1"/>
  <c r="W160" i="17"/>
  <c r="X160" i="17" s="1"/>
  <c r="W162" i="17"/>
  <c r="W161" i="17"/>
  <c r="W157" i="17"/>
  <c r="W156" i="17"/>
  <c r="X156" i="17" s="1"/>
  <c r="W158" i="17"/>
  <c r="K102" i="17"/>
  <c r="K161" i="17"/>
  <c r="K157" i="17"/>
  <c r="K158" i="17"/>
  <c r="L158" i="17" s="1"/>
  <c r="K160" i="17"/>
  <c r="K159" i="17"/>
  <c r="D129" i="17"/>
  <c r="E157" i="17"/>
  <c r="D63" i="17"/>
  <c r="E160" i="17"/>
  <c r="H166" i="12"/>
  <c r="T166" i="12"/>
  <c r="T104" i="12"/>
  <c r="T106" i="12"/>
  <c r="T113" i="12"/>
  <c r="T102" i="12"/>
  <c r="T142" i="12"/>
  <c r="T140" i="12"/>
  <c r="T135" i="12"/>
  <c r="T114" i="12"/>
  <c r="T103" i="12"/>
  <c r="T112" i="12"/>
  <c r="T129" i="12"/>
  <c r="H131" i="12"/>
  <c r="H158" i="12"/>
  <c r="T158" i="12" s="1"/>
  <c r="T136" i="12"/>
  <c r="T108" i="12"/>
  <c r="T110" i="12"/>
  <c r="H127" i="12"/>
  <c r="T127" i="12"/>
  <c r="H153" i="12"/>
  <c r="T153" i="12"/>
  <c r="T116" i="12"/>
  <c r="T100" i="12"/>
  <c r="H143" i="12"/>
  <c r="T117" i="12"/>
  <c r="T109" i="12"/>
  <c r="H78" i="12"/>
  <c r="T78" i="12" s="1"/>
  <c r="T51" i="12"/>
  <c r="H74" i="12"/>
  <c r="T74" i="12"/>
  <c r="T47" i="12"/>
  <c r="T43" i="12"/>
  <c r="H70" i="12"/>
  <c r="T70" i="12"/>
  <c r="O22" i="11"/>
  <c r="N22" i="11"/>
  <c r="M22" i="11"/>
  <c r="L22" i="11"/>
  <c r="K22" i="11"/>
  <c r="J22" i="11"/>
  <c r="I22" i="11"/>
  <c r="H22" i="11"/>
  <c r="G22" i="11"/>
  <c r="F22" i="11"/>
  <c r="E22" i="11"/>
  <c r="D22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O6" i="11"/>
  <c r="N6" i="11"/>
  <c r="M6" i="11"/>
  <c r="L6" i="11"/>
  <c r="K6" i="11"/>
  <c r="J6" i="11"/>
  <c r="I6" i="11"/>
  <c r="H6" i="11"/>
  <c r="G6" i="11"/>
  <c r="F6" i="11"/>
  <c r="E6" i="11"/>
  <c r="D6" i="11"/>
  <c r="D157" i="17"/>
  <c r="X157" i="17"/>
  <c r="D160" i="17"/>
  <c r="X158" i="17"/>
  <c r="P161" i="17"/>
  <c r="P159" i="17"/>
  <c r="X161" i="17"/>
  <c r="X162" i="17"/>
  <c r="L102" i="17"/>
  <c r="P160" i="17"/>
  <c r="P157" i="17"/>
  <c r="P129" i="17"/>
  <c r="L159" i="17"/>
  <c r="P155" i="17"/>
  <c r="P158" i="17"/>
  <c r="L161" i="17"/>
  <c r="D159" i="17"/>
  <c r="P156" i="17"/>
  <c r="D158" i="17"/>
  <c r="L160" i="17"/>
  <c r="P162" i="17"/>
  <c r="D161" i="17"/>
  <c r="L157" i="17"/>
  <c r="D102" i="17"/>
  <c r="H154" i="12"/>
  <c r="T154" i="12"/>
  <c r="T131" i="12"/>
  <c r="H170" i="12"/>
  <c r="T170" i="12" s="1"/>
  <c r="T143" i="12"/>
  <c r="L1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C4" i="10"/>
  <c r="B4" i="10"/>
  <c r="U170" i="12"/>
  <c r="S143" i="12"/>
  <c r="U169" i="12"/>
  <c r="S142" i="12"/>
  <c r="U168" i="12"/>
  <c r="S141" i="12"/>
  <c r="U167" i="12"/>
  <c r="S140" i="12"/>
  <c r="U166" i="12"/>
  <c r="S139" i="12"/>
  <c r="U165" i="12"/>
  <c r="S138" i="12"/>
  <c r="U164" i="12"/>
  <c r="S137" i="12"/>
  <c r="U163" i="12"/>
  <c r="S136" i="12"/>
  <c r="S134" i="12"/>
  <c r="U160" i="12"/>
  <c r="S133" i="12"/>
  <c r="S132" i="12"/>
  <c r="U158" i="12"/>
  <c r="S131" i="12"/>
  <c r="S130" i="12"/>
  <c r="U156" i="12"/>
  <c r="S129" i="12"/>
  <c r="S128" i="12"/>
  <c r="U154" i="12"/>
  <c r="Q5" i="10"/>
  <c r="P5" i="10"/>
  <c r="O5" i="10"/>
  <c r="N5" i="10"/>
  <c r="M5" i="10"/>
  <c r="L5" i="10"/>
  <c r="K5" i="10"/>
  <c r="J5" i="10"/>
  <c r="I5" i="10"/>
  <c r="H5" i="10"/>
  <c r="G5" i="10"/>
  <c r="F5" i="10"/>
  <c r="Q4" i="10"/>
  <c r="P4" i="10"/>
  <c r="O4" i="10"/>
  <c r="N4" i="10"/>
  <c r="M4" i="10"/>
  <c r="L4" i="10"/>
  <c r="K4" i="10"/>
  <c r="J4" i="10"/>
  <c r="I4" i="10"/>
  <c r="H4" i="10"/>
  <c r="G4" i="10"/>
  <c r="F4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Q26" i="10"/>
  <c r="P26" i="10"/>
  <c r="O26" i="10"/>
  <c r="N26" i="10"/>
  <c r="N27" i="10"/>
  <c r="M26" i="10"/>
  <c r="L26" i="10"/>
  <c r="K26" i="10"/>
  <c r="J26" i="10"/>
  <c r="I26" i="10"/>
  <c r="H26" i="10"/>
  <c r="G26" i="10"/>
  <c r="F26" i="10"/>
  <c r="F27" i="10" s="1"/>
  <c r="S3" i="6"/>
  <c r="R3" i="6"/>
  <c r="P3" i="6"/>
  <c r="O3" i="6"/>
  <c r="M3" i="6"/>
  <c r="L3" i="6"/>
  <c r="J3" i="6"/>
  <c r="I3" i="6"/>
  <c r="G3" i="6"/>
  <c r="F3" i="6"/>
  <c r="D3" i="6"/>
  <c r="C3" i="6"/>
  <c r="AE5" i="5"/>
  <c r="AD5" i="5"/>
  <c r="AC5" i="5"/>
  <c r="AB5" i="5"/>
  <c r="AA5" i="5"/>
  <c r="Z5" i="5"/>
  <c r="Y5" i="5"/>
  <c r="X5" i="5"/>
  <c r="W5" i="5"/>
  <c r="V5" i="5"/>
  <c r="U5" i="5"/>
  <c r="T5" i="5"/>
  <c r="P7" i="5"/>
  <c r="O7" i="5"/>
  <c r="N7" i="5"/>
  <c r="M7" i="5"/>
  <c r="L7" i="5"/>
  <c r="K7" i="5"/>
  <c r="J7" i="5"/>
  <c r="I7" i="5"/>
  <c r="H7" i="5"/>
  <c r="G7" i="5"/>
  <c r="F7" i="5"/>
  <c r="E7" i="5"/>
  <c r="P5" i="5"/>
  <c r="O5" i="5"/>
  <c r="N5" i="5"/>
  <c r="M5" i="5"/>
  <c r="L5" i="5"/>
  <c r="K5" i="5"/>
  <c r="J5" i="5"/>
  <c r="I5" i="5"/>
  <c r="H5" i="5"/>
  <c r="G5" i="5"/>
  <c r="F5" i="5"/>
  <c r="E5" i="5"/>
  <c r="Q25" i="8"/>
  <c r="P25" i="8"/>
  <c r="O25" i="8"/>
  <c r="N25" i="8"/>
  <c r="M25" i="8"/>
  <c r="I65" i="13" s="1"/>
  <c r="I67" i="13" s="1"/>
  <c r="L25" i="8"/>
  <c r="H65" i="13"/>
  <c r="H67" i="13" s="1"/>
  <c r="K25" i="8"/>
  <c r="G65" i="13" s="1"/>
  <c r="G67" i="13" s="1"/>
  <c r="J25" i="8"/>
  <c r="F65" i="13"/>
  <c r="F67" i="13" s="1"/>
  <c r="I25" i="8"/>
  <c r="H25" i="8"/>
  <c r="G25" i="8"/>
  <c r="F25" i="8"/>
  <c r="Q26" i="8"/>
  <c r="P26" i="8"/>
  <c r="O26" i="8"/>
  <c r="N26" i="8"/>
  <c r="M26" i="8"/>
  <c r="L26" i="8"/>
  <c r="K26" i="8"/>
  <c r="J26" i="8"/>
  <c r="I26" i="8"/>
  <c r="H26" i="8"/>
  <c r="G26" i="8"/>
  <c r="F26" i="8"/>
  <c r="AE3" i="3"/>
  <c r="AD3" i="3"/>
  <c r="AC3" i="3"/>
  <c r="AB3" i="3"/>
  <c r="AA3" i="3"/>
  <c r="Z3" i="3"/>
  <c r="Y3" i="3"/>
  <c r="X3" i="3"/>
  <c r="W3" i="3"/>
  <c r="V3" i="3"/>
  <c r="U3" i="3"/>
  <c r="T3" i="3"/>
  <c r="J27" i="10"/>
  <c r="M27" i="10"/>
  <c r="U155" i="12"/>
  <c r="U157" i="12"/>
  <c r="U159" i="12"/>
  <c r="U161" i="12"/>
  <c r="S127" i="12"/>
  <c r="G27" i="10"/>
  <c r="K27" i="10"/>
  <c r="O27" i="10"/>
  <c r="I27" i="10"/>
  <c r="Q27" i="10"/>
  <c r="C15" i="10"/>
  <c r="C26" i="10" s="1"/>
  <c r="C27" i="10" s="1"/>
  <c r="C25" i="10"/>
  <c r="H27" i="10"/>
  <c r="L27" i="10"/>
  <c r="P27" i="10"/>
  <c r="Q27" i="8"/>
  <c r="P27" i="8"/>
  <c r="O27" i="8"/>
  <c r="N27" i="8"/>
  <c r="M27" i="8"/>
  <c r="L27" i="8"/>
  <c r="K27" i="8"/>
  <c r="J27" i="8"/>
  <c r="I27" i="8"/>
  <c r="H27" i="8"/>
  <c r="G27" i="8"/>
  <c r="F27" i="8"/>
  <c r="T7" i="5"/>
  <c r="U8" i="5"/>
  <c r="U12" i="5"/>
  <c r="G20" i="6"/>
  <c r="C21" i="6"/>
  <c r="C17" i="6"/>
  <c r="X7" i="5"/>
  <c r="Y8" i="5"/>
  <c r="X9" i="5"/>
  <c r="Y10" i="5"/>
  <c r="X11" i="5"/>
  <c r="Y12" i="5"/>
  <c r="X13" i="5"/>
  <c r="Z13" i="5"/>
  <c r="AA7" i="5"/>
  <c r="Z8" i="5"/>
  <c r="AA9" i="5"/>
  <c r="Z10" i="5"/>
  <c r="AA11" i="5"/>
  <c r="Z12" i="5"/>
  <c r="AA13" i="5"/>
  <c r="AC12" i="5"/>
  <c r="AE24" i="5"/>
  <c r="AE22" i="5"/>
  <c r="AD21" i="5"/>
  <c r="AE20" i="5"/>
  <c r="AD19" i="5"/>
  <c r="AE18" i="5"/>
  <c r="AB7" i="5"/>
  <c r="AE17" i="5"/>
  <c r="P7" i="3"/>
  <c r="O7" i="3"/>
  <c r="N7" i="3"/>
  <c r="M7" i="3"/>
  <c r="L7" i="3"/>
  <c r="K7" i="3"/>
  <c r="J7" i="3"/>
  <c r="I7" i="3"/>
  <c r="H7" i="3"/>
  <c r="G7" i="3"/>
  <c r="F7" i="3"/>
  <c r="E7" i="3"/>
  <c r="P5" i="3"/>
  <c r="O5" i="3"/>
  <c r="N5" i="3"/>
  <c r="M5" i="3"/>
  <c r="L5" i="3"/>
  <c r="K5" i="3"/>
  <c r="J5" i="3"/>
  <c r="I5" i="3"/>
  <c r="H5" i="3"/>
  <c r="G5" i="3"/>
  <c r="F5" i="3"/>
  <c r="E5" i="3"/>
  <c r="C25" i="8"/>
  <c r="C15" i="8"/>
  <c r="C26" i="8" s="1"/>
  <c r="C27" i="8" s="1"/>
  <c r="S21" i="6"/>
  <c r="U116" i="12"/>
  <c r="U162" i="12"/>
  <c r="J21" i="6"/>
  <c r="U142" i="12"/>
  <c r="S135" i="12"/>
  <c r="V9" i="5"/>
  <c r="U153" i="12"/>
  <c r="AC11" i="5"/>
  <c r="AC13" i="5"/>
  <c r="AE9" i="5"/>
  <c r="V17" i="5"/>
  <c r="W16" i="5"/>
  <c r="U14" i="5"/>
  <c r="U10" i="5"/>
  <c r="U6" i="5"/>
  <c r="Y14" i="5"/>
  <c r="X22" i="5"/>
  <c r="V13" i="5"/>
  <c r="C11" i="6"/>
  <c r="C7" i="6"/>
  <c r="AC14" i="5"/>
  <c r="AB24" i="5"/>
  <c r="X24" i="5"/>
  <c r="T16" i="5"/>
  <c r="T24" i="5"/>
  <c r="T11" i="5"/>
  <c r="G16" i="6"/>
  <c r="W18" i="5"/>
  <c r="Y13" i="5"/>
  <c r="Y9" i="5"/>
  <c r="AE23" i="5"/>
  <c r="Z17" i="5"/>
  <c r="Z19" i="5"/>
  <c r="Z21" i="5"/>
  <c r="G21" i="6"/>
  <c r="W20" i="5"/>
  <c r="W22" i="5"/>
  <c r="W24" i="5"/>
  <c r="AE7" i="5"/>
  <c r="AD7" i="5"/>
  <c r="AD24" i="5"/>
  <c r="AB9" i="5"/>
  <c r="V12" i="5"/>
  <c r="V8" i="5"/>
  <c r="AB12" i="5"/>
  <c r="AB14" i="5"/>
  <c r="AB11" i="5"/>
  <c r="AB13" i="5"/>
  <c r="C20" i="6"/>
  <c r="G19" i="6"/>
  <c r="W12" i="5"/>
  <c r="C10" i="6"/>
  <c r="W8" i="5"/>
  <c r="C6" i="6"/>
  <c r="Z23" i="5"/>
  <c r="X12" i="5"/>
  <c r="X8" i="5"/>
  <c r="X17" i="5"/>
  <c r="X21" i="5"/>
  <c r="AD6" i="5"/>
  <c r="Z22" i="5"/>
  <c r="X18" i="5"/>
  <c r="X20" i="5"/>
  <c r="X19" i="5"/>
  <c r="X23" i="5"/>
  <c r="C18" i="6"/>
  <c r="C22" i="6"/>
  <c r="W7" i="5"/>
  <c r="G17" i="6"/>
  <c r="AC19" i="5"/>
  <c r="AC21" i="5"/>
  <c r="AC23" i="5"/>
  <c r="AA14" i="5"/>
  <c r="Z16" i="5"/>
  <c r="Z18" i="5"/>
  <c r="Z20" i="5"/>
  <c r="Y11" i="5"/>
  <c r="Y7" i="5"/>
  <c r="G15" i="6"/>
  <c r="V11" i="5"/>
  <c r="C9" i="6"/>
  <c r="V7" i="5"/>
  <c r="C5" i="6"/>
  <c r="V14" i="5"/>
  <c r="V10" i="5"/>
  <c r="W11" i="5"/>
  <c r="AD17" i="5"/>
  <c r="AE6" i="5"/>
  <c r="AC16" i="5"/>
  <c r="AC18" i="5"/>
  <c r="AD8" i="5"/>
  <c r="AE10" i="5"/>
  <c r="AD20" i="5"/>
  <c r="AD22" i="5"/>
  <c r="AD10" i="5"/>
  <c r="AC8" i="5"/>
  <c r="X10" i="5"/>
  <c r="X6" i="5"/>
  <c r="G14" i="6"/>
  <c r="W14" i="5"/>
  <c r="C12" i="6"/>
  <c r="W10" i="5"/>
  <c r="C8" i="6"/>
  <c r="C4" i="6"/>
  <c r="U17" i="5"/>
  <c r="W13" i="5"/>
  <c r="W9" i="5"/>
  <c r="T17" i="5"/>
  <c r="T13" i="5"/>
  <c r="T9" i="5"/>
  <c r="AC24" i="5"/>
  <c r="AE12" i="5"/>
  <c r="AE14" i="5"/>
  <c r="AE11" i="5"/>
  <c r="AE13" i="5"/>
  <c r="AA23" i="5"/>
  <c r="S108" i="12"/>
  <c r="Z9" i="5"/>
  <c r="U20" i="5"/>
  <c r="U22" i="5"/>
  <c r="U24" i="5"/>
  <c r="G10" i="6"/>
  <c r="G6" i="6"/>
  <c r="W23" i="5"/>
  <c r="W17" i="5"/>
  <c r="C15" i="6"/>
  <c r="T14" i="5"/>
  <c r="T10" i="5"/>
  <c r="AC22" i="5"/>
  <c r="AD18" i="5"/>
  <c r="AC9" i="5"/>
  <c r="AC10" i="5"/>
  <c r="AB18" i="5"/>
  <c r="AB20" i="5"/>
  <c r="AB22" i="5"/>
  <c r="AA20" i="5"/>
  <c r="AA22" i="5"/>
  <c r="AA24" i="5"/>
  <c r="Y17" i="5"/>
  <c r="Y19" i="5"/>
  <c r="Y21" i="5"/>
  <c r="AA12" i="5"/>
  <c r="AA8" i="5"/>
  <c r="Y18" i="5"/>
  <c r="Y20" i="5"/>
  <c r="Y22" i="5"/>
  <c r="Y24" i="5"/>
  <c r="C19" i="6"/>
  <c r="G9" i="6"/>
  <c r="G5" i="6"/>
  <c r="G22" i="6"/>
  <c r="W19" i="5"/>
  <c r="W21" i="5"/>
  <c r="C14" i="6"/>
  <c r="U13" i="5"/>
  <c r="U9" i="5"/>
  <c r="T18" i="5"/>
  <c r="T20" i="5"/>
  <c r="T22" i="5"/>
  <c r="AC20" i="5"/>
  <c r="AE8" i="5"/>
  <c r="AB17" i="5"/>
  <c r="AB19" i="5"/>
  <c r="AB21" i="5"/>
  <c r="AB23" i="5"/>
  <c r="AD16" i="5"/>
  <c r="AD9" i="5"/>
  <c r="AD11" i="5"/>
  <c r="AD13" i="5"/>
  <c r="AE21" i="5"/>
  <c r="AD12" i="5"/>
  <c r="AD14" i="5"/>
  <c r="AB10" i="5"/>
  <c r="AB8" i="5"/>
  <c r="AC17" i="5"/>
  <c r="AA17" i="5"/>
  <c r="AA19" i="5"/>
  <c r="AA21" i="5"/>
  <c r="Z24" i="5"/>
  <c r="Y23" i="5"/>
  <c r="Z11" i="5"/>
  <c r="Z7" i="5"/>
  <c r="X14" i="5"/>
  <c r="T19" i="5"/>
  <c r="T21" i="5"/>
  <c r="T23" i="5"/>
  <c r="G12" i="6"/>
  <c r="G8" i="6"/>
  <c r="G4" i="6"/>
  <c r="V24" i="5"/>
  <c r="V19" i="5"/>
  <c r="V21" i="5"/>
  <c r="V23" i="5"/>
  <c r="T12" i="5"/>
  <c r="T8" i="5"/>
  <c r="I100" i="12"/>
  <c r="I111" i="12"/>
  <c r="AC7" i="5"/>
  <c r="U126" i="12"/>
  <c r="AA10" i="5"/>
  <c r="I126" i="12"/>
  <c r="G11" i="6"/>
  <c r="G7" i="6"/>
  <c r="V18" i="5"/>
  <c r="V20" i="5"/>
  <c r="V22" i="5"/>
  <c r="I153" i="12"/>
  <c r="C16" i="6"/>
  <c r="U11" i="5"/>
  <c r="U19" i="5"/>
  <c r="U21" i="5"/>
  <c r="U23" i="5"/>
  <c r="S15" i="6"/>
  <c r="U110" i="12"/>
  <c r="F20" i="6"/>
  <c r="H20" i="6"/>
  <c r="I168" i="12"/>
  <c r="L18" i="6"/>
  <c r="G113" i="12"/>
  <c r="O20" i="6"/>
  <c r="S168" i="12"/>
  <c r="J14" i="6"/>
  <c r="U135" i="12"/>
  <c r="V135" i="12"/>
  <c r="M18" i="6"/>
  <c r="N18" i="6"/>
  <c r="S113" i="12"/>
  <c r="P19" i="6"/>
  <c r="G167" i="12"/>
  <c r="D18" i="6"/>
  <c r="E18" i="6" s="1"/>
  <c r="G139" i="12"/>
  <c r="I15" i="6"/>
  <c r="I136" i="12"/>
  <c r="P17" i="6"/>
  <c r="G165" i="12"/>
  <c r="J22" i="6"/>
  <c r="U143" i="12"/>
  <c r="J15" i="6"/>
  <c r="K15" i="6"/>
  <c r="U136" i="12"/>
  <c r="I16" i="6"/>
  <c r="I137" i="12"/>
  <c r="R142" i="12"/>
  <c r="V142" i="12"/>
  <c r="J17" i="6"/>
  <c r="U138" i="12"/>
  <c r="R18" i="6"/>
  <c r="I113" i="12"/>
  <c r="F18" i="6"/>
  <c r="I166" i="12"/>
  <c r="L16" i="6"/>
  <c r="G111" i="12"/>
  <c r="F111" i="12"/>
  <c r="P22" i="6"/>
  <c r="G170" i="12"/>
  <c r="P14" i="6"/>
  <c r="G162" i="12"/>
  <c r="S19" i="6"/>
  <c r="U114" i="12"/>
  <c r="O18" i="6"/>
  <c r="P18" i="6"/>
  <c r="Q18" i="6" s="1"/>
  <c r="S166" i="12"/>
  <c r="L21" i="6"/>
  <c r="G116" i="12"/>
  <c r="M16" i="6"/>
  <c r="N16" i="6"/>
  <c r="S111" i="12"/>
  <c r="R17" i="6"/>
  <c r="T17" i="6" s="1"/>
  <c r="I112" i="12"/>
  <c r="S14" i="6"/>
  <c r="U109" i="12"/>
  <c r="O14" i="6"/>
  <c r="S162" i="12"/>
  <c r="R162" i="12"/>
  <c r="F19" i="6"/>
  <c r="H19" i="6"/>
  <c r="I167" i="12"/>
  <c r="F14" i="6"/>
  <c r="H14" i="6"/>
  <c r="I162" i="12"/>
  <c r="J162" i="12"/>
  <c r="S20" i="6"/>
  <c r="U115" i="12"/>
  <c r="J20" i="6"/>
  <c r="U141" i="12"/>
  <c r="P15" i="6"/>
  <c r="G163" i="12"/>
  <c r="L15" i="6"/>
  <c r="G110" i="12"/>
  <c r="D17" i="6"/>
  <c r="E17" i="6"/>
  <c r="G138" i="12"/>
  <c r="M22" i="6"/>
  <c r="S117" i="12"/>
  <c r="I18" i="6"/>
  <c r="I139" i="12"/>
  <c r="M19" i="6"/>
  <c r="S114" i="12"/>
  <c r="S16" i="6"/>
  <c r="U111" i="12"/>
  <c r="M20" i="6"/>
  <c r="S115" i="12"/>
  <c r="R115" i="12"/>
  <c r="L22" i="6"/>
  <c r="G117" i="12"/>
  <c r="D22" i="6"/>
  <c r="G143" i="12"/>
  <c r="F15" i="6"/>
  <c r="H15" i="6"/>
  <c r="I163" i="12"/>
  <c r="L14" i="6"/>
  <c r="G109" i="12"/>
  <c r="P20" i="6"/>
  <c r="G168" i="12"/>
  <c r="S17" i="6"/>
  <c r="U112" i="12"/>
  <c r="O16" i="6"/>
  <c r="S164" i="12"/>
  <c r="D21" i="6"/>
  <c r="E21" i="6"/>
  <c r="G142" i="12"/>
  <c r="M14" i="6"/>
  <c r="S109" i="12"/>
  <c r="F17" i="6"/>
  <c r="H17" i="6" s="1"/>
  <c r="I165" i="12"/>
  <c r="I21" i="6"/>
  <c r="K21" i="6"/>
  <c r="I142" i="12"/>
  <c r="J142" i="12"/>
  <c r="J16" i="6"/>
  <c r="U137" i="12"/>
  <c r="O21" i="6"/>
  <c r="S169" i="12"/>
  <c r="R14" i="6"/>
  <c r="T14" i="6"/>
  <c r="I109" i="12"/>
  <c r="I14" i="6"/>
  <c r="K14" i="6" s="1"/>
  <c r="I135" i="12"/>
  <c r="M17" i="6"/>
  <c r="S112" i="12"/>
  <c r="R15" i="6"/>
  <c r="T15" i="6"/>
  <c r="I110" i="12"/>
  <c r="I22" i="6"/>
  <c r="K22" i="6" s="1"/>
  <c r="I143" i="12"/>
  <c r="M21" i="6"/>
  <c r="N21" i="6"/>
  <c r="S116" i="12"/>
  <c r="R116" i="12"/>
  <c r="O17" i="6"/>
  <c r="Q17" i="6"/>
  <c r="S165" i="12"/>
  <c r="R20" i="6"/>
  <c r="T20" i="6" s="1"/>
  <c r="I115" i="12"/>
  <c r="R19" i="6"/>
  <c r="T19" i="6"/>
  <c r="I114" i="12"/>
  <c r="F21" i="6"/>
  <c r="I169" i="12"/>
  <c r="F16" i="6"/>
  <c r="H16" i="6"/>
  <c r="I164" i="12"/>
  <c r="R22" i="6"/>
  <c r="I117" i="12"/>
  <c r="F22" i="6"/>
  <c r="H22" i="6" s="1"/>
  <c r="I170" i="12"/>
  <c r="D14" i="6"/>
  <c r="G135" i="12"/>
  <c r="L20" i="6"/>
  <c r="N20" i="6"/>
  <c r="G115" i="12"/>
  <c r="G166" i="12"/>
  <c r="F166" i="12" s="1"/>
  <c r="O22" i="6"/>
  <c r="Q22" i="6" s="1"/>
  <c r="S170" i="12"/>
  <c r="O15" i="6"/>
  <c r="S163" i="12"/>
  <c r="D19" i="6"/>
  <c r="E19" i="6"/>
  <c r="G140" i="12"/>
  <c r="D15" i="6"/>
  <c r="G136" i="12"/>
  <c r="F136" i="12"/>
  <c r="I17" i="6"/>
  <c r="I138" i="12"/>
  <c r="J18" i="6"/>
  <c r="K18" i="6"/>
  <c r="U139" i="12"/>
  <c r="R21" i="6"/>
  <c r="T21" i="6" s="1"/>
  <c r="I116" i="12"/>
  <c r="L17" i="6"/>
  <c r="G112" i="12"/>
  <c r="F112" i="12" s="1"/>
  <c r="D20" i="6"/>
  <c r="E20" i="6" s="1"/>
  <c r="G141" i="12"/>
  <c r="I19" i="6"/>
  <c r="I140" i="12"/>
  <c r="P21" i="6"/>
  <c r="G169" i="12"/>
  <c r="O19" i="6"/>
  <c r="S167" i="12"/>
  <c r="P16" i="6"/>
  <c r="G164" i="12"/>
  <c r="F164" i="12" s="1"/>
  <c r="S22" i="6"/>
  <c r="U117" i="12"/>
  <c r="J19" i="6"/>
  <c r="U140" i="12"/>
  <c r="M15" i="6"/>
  <c r="S110" i="12"/>
  <c r="R110" i="12"/>
  <c r="I20" i="6"/>
  <c r="I141" i="12"/>
  <c r="J141" i="12" s="1"/>
  <c r="U16" i="5"/>
  <c r="D11" i="6"/>
  <c r="E11" i="6"/>
  <c r="G133" i="12"/>
  <c r="L11" i="6"/>
  <c r="G107" i="12"/>
  <c r="I6" i="6"/>
  <c r="I128" i="12"/>
  <c r="D10" i="6"/>
  <c r="G132" i="12"/>
  <c r="O8" i="6"/>
  <c r="S157" i="12"/>
  <c r="P9" i="6"/>
  <c r="G158" i="12"/>
  <c r="F5" i="6"/>
  <c r="I154" i="12"/>
  <c r="J5" i="6"/>
  <c r="U127" i="12"/>
  <c r="F6" i="6"/>
  <c r="H6" i="6"/>
  <c r="I155" i="12"/>
  <c r="J6" i="6"/>
  <c r="U128" i="12"/>
  <c r="P5" i="6"/>
  <c r="P4" i="6"/>
  <c r="P6" i="6"/>
  <c r="P7" i="6"/>
  <c r="P8" i="6"/>
  <c r="P10" i="6"/>
  <c r="P11" i="6"/>
  <c r="P12" i="6"/>
  <c r="P13" i="6"/>
  <c r="P24" i="6" s="1"/>
  <c r="G154" i="12"/>
  <c r="F154" i="12" s="1"/>
  <c r="J7" i="6"/>
  <c r="U129" i="12"/>
  <c r="R7" i="6"/>
  <c r="I103" i="12"/>
  <c r="S10" i="6"/>
  <c r="U106" i="12"/>
  <c r="M10" i="6"/>
  <c r="S106" i="12"/>
  <c r="R106" i="12"/>
  <c r="F12" i="6"/>
  <c r="H12" i="6"/>
  <c r="I161" i="12"/>
  <c r="I12" i="6"/>
  <c r="I134" i="12"/>
  <c r="J8" i="6"/>
  <c r="U130" i="12"/>
  <c r="R9" i="6"/>
  <c r="I105" i="12"/>
  <c r="D5" i="6"/>
  <c r="G127" i="12"/>
  <c r="G159" i="12"/>
  <c r="F11" i="6"/>
  <c r="H11" i="6"/>
  <c r="I160" i="12"/>
  <c r="R8" i="6"/>
  <c r="I104" i="12"/>
  <c r="M8" i="6"/>
  <c r="S104" i="12"/>
  <c r="O6" i="6"/>
  <c r="S155" i="12"/>
  <c r="U7" i="5"/>
  <c r="U15" i="5"/>
  <c r="U26" i="5" s="1"/>
  <c r="L6" i="6"/>
  <c r="G102" i="12"/>
  <c r="G156" i="12"/>
  <c r="S6" i="6"/>
  <c r="U102" i="12"/>
  <c r="I7" i="6"/>
  <c r="I129" i="12"/>
  <c r="G160" i="12"/>
  <c r="O5" i="6"/>
  <c r="S154" i="12"/>
  <c r="D7" i="6"/>
  <c r="E7" i="6" s="1"/>
  <c r="G129" i="12"/>
  <c r="J12" i="6"/>
  <c r="U134" i="12"/>
  <c r="L10" i="6"/>
  <c r="G106" i="12"/>
  <c r="G157" i="12"/>
  <c r="D12" i="6"/>
  <c r="G134" i="12"/>
  <c r="F9" i="6"/>
  <c r="H9" i="6" s="1"/>
  <c r="I158" i="12"/>
  <c r="I9" i="6"/>
  <c r="I131" i="12"/>
  <c r="J9" i="6"/>
  <c r="U131" i="12"/>
  <c r="R5" i="6"/>
  <c r="I101" i="12"/>
  <c r="D9" i="6"/>
  <c r="E9" i="6"/>
  <c r="G131" i="12"/>
  <c r="F10" i="6"/>
  <c r="H10" i="6" s="1"/>
  <c r="U10" i="6" s="1"/>
  <c r="AA10" i="6" s="1"/>
  <c r="I159" i="12"/>
  <c r="I10" i="6"/>
  <c r="I132" i="12"/>
  <c r="J10" i="6"/>
  <c r="U132" i="12"/>
  <c r="O11" i="6"/>
  <c r="S160" i="12"/>
  <c r="D6" i="6"/>
  <c r="E6" i="6"/>
  <c r="G128" i="12"/>
  <c r="J11" i="6"/>
  <c r="U133" i="12"/>
  <c r="L5" i="6"/>
  <c r="G101" i="12"/>
  <c r="F101" i="12"/>
  <c r="S7" i="6"/>
  <c r="U103" i="12"/>
  <c r="M7" i="6"/>
  <c r="S103" i="12"/>
  <c r="O10" i="6"/>
  <c r="Q10" i="6"/>
  <c r="S159" i="12"/>
  <c r="L12" i="6"/>
  <c r="G108" i="12"/>
  <c r="M5" i="6"/>
  <c r="S101" i="12"/>
  <c r="D8" i="6"/>
  <c r="E8" i="6" s="1"/>
  <c r="G130" i="12"/>
  <c r="I5" i="6"/>
  <c r="I127" i="12"/>
  <c r="S9" i="6"/>
  <c r="U105" i="12"/>
  <c r="G155" i="12"/>
  <c r="M6" i="6"/>
  <c r="S102" i="12"/>
  <c r="F8" i="6"/>
  <c r="H8" i="6" s="1"/>
  <c r="I157" i="12"/>
  <c r="J157" i="12" s="1"/>
  <c r="I8" i="6"/>
  <c r="I130" i="12"/>
  <c r="J130" i="12"/>
  <c r="L7" i="6"/>
  <c r="N7" i="6"/>
  <c r="G103" i="12"/>
  <c r="R11" i="6"/>
  <c r="I107" i="12"/>
  <c r="S5" i="6"/>
  <c r="T5" i="6" s="1"/>
  <c r="U5" i="6" s="1"/>
  <c r="AB5" i="6" s="1"/>
  <c r="U101" i="12"/>
  <c r="V101" i="12" s="1"/>
  <c r="L8" i="6"/>
  <c r="G104" i="12"/>
  <c r="G161" i="12"/>
  <c r="R6" i="6"/>
  <c r="T6" i="6" s="1"/>
  <c r="U6" i="6" s="1"/>
  <c r="Y6" i="6" s="1"/>
  <c r="I102" i="12"/>
  <c r="S11" i="6"/>
  <c r="U107" i="12"/>
  <c r="O9" i="6"/>
  <c r="Q9" i="6"/>
  <c r="S158" i="12"/>
  <c r="F7" i="6"/>
  <c r="H7" i="6" s="1"/>
  <c r="I156" i="12"/>
  <c r="J156" i="12" s="1"/>
  <c r="I11" i="6"/>
  <c r="I133" i="12"/>
  <c r="L9" i="6"/>
  <c r="N9" i="6" s="1"/>
  <c r="N13" i="6" s="1"/>
  <c r="N24" i="6" s="1"/>
  <c r="G105" i="12"/>
  <c r="R12" i="6"/>
  <c r="I108" i="12"/>
  <c r="J108" i="12"/>
  <c r="M11" i="6"/>
  <c r="S107" i="12"/>
  <c r="R10" i="6"/>
  <c r="I106" i="12"/>
  <c r="J106" i="12" s="1"/>
  <c r="O12" i="6"/>
  <c r="Q12" i="6" s="1"/>
  <c r="S161" i="12"/>
  <c r="O7" i="6"/>
  <c r="S156" i="12"/>
  <c r="M9" i="6"/>
  <c r="S105" i="12"/>
  <c r="D4" i="6"/>
  <c r="E4" i="6"/>
  <c r="G126" i="12"/>
  <c r="F126" i="12"/>
  <c r="G153" i="12"/>
  <c r="F153" i="12"/>
  <c r="L4" i="6"/>
  <c r="G100" i="12"/>
  <c r="F100" i="12" s="1"/>
  <c r="O4" i="6"/>
  <c r="Q4" i="6" s="1"/>
  <c r="S153" i="12"/>
  <c r="R153" i="12" s="1"/>
  <c r="S4" i="6"/>
  <c r="U100" i="12"/>
  <c r="R126" i="12"/>
  <c r="V126" i="12"/>
  <c r="M4" i="6"/>
  <c r="S100" i="12"/>
  <c r="H21" i="6"/>
  <c r="H5" i="6"/>
  <c r="M8" i="5"/>
  <c r="M9" i="5" s="1"/>
  <c r="E8" i="5"/>
  <c r="G12" i="15" s="1"/>
  <c r="H8" i="5"/>
  <c r="J12" i="15" s="1"/>
  <c r="F8" i="5"/>
  <c r="X15" i="5"/>
  <c r="X26" i="5"/>
  <c r="Y6" i="5"/>
  <c r="Y15" i="5"/>
  <c r="Y26" i="5" s="1"/>
  <c r="AC25" i="5"/>
  <c r="AD15" i="5"/>
  <c r="AD26" i="5"/>
  <c r="AE15" i="5"/>
  <c r="AE26" i="5"/>
  <c r="W25" i="5"/>
  <c r="Z25" i="5"/>
  <c r="O8" i="5"/>
  <c r="E10" i="6"/>
  <c r="E22" i="6"/>
  <c r="C23" i="6"/>
  <c r="E14" i="6"/>
  <c r="I4" i="6"/>
  <c r="Z6" i="5"/>
  <c r="V6" i="5"/>
  <c r="N4" i="6"/>
  <c r="R4" i="6"/>
  <c r="G18" i="6"/>
  <c r="H18" i="6" s="1"/>
  <c r="Q15" i="6"/>
  <c r="E15" i="6"/>
  <c r="M12" i="6"/>
  <c r="F4" i="6"/>
  <c r="J4" i="6"/>
  <c r="R16" i="6"/>
  <c r="T16" i="6"/>
  <c r="G13" i="6"/>
  <c r="G24" i="6"/>
  <c r="C13" i="6"/>
  <c r="C24" i="6"/>
  <c r="E12" i="6"/>
  <c r="AE16" i="5"/>
  <c r="Q14" i="6"/>
  <c r="Q19" i="6"/>
  <c r="Q6" i="6"/>
  <c r="T22" i="6"/>
  <c r="R107" i="12"/>
  <c r="T10" i="6"/>
  <c r="T7" i="6"/>
  <c r="V111" i="12"/>
  <c r="N15" i="6"/>
  <c r="J117" i="12"/>
  <c r="K17" i="6"/>
  <c r="K5" i="6"/>
  <c r="K19" i="6"/>
  <c r="K16" i="6"/>
  <c r="D13" i="6"/>
  <c r="D24" i="6"/>
  <c r="Q5" i="6"/>
  <c r="N10" i="6"/>
  <c r="Q20" i="6"/>
  <c r="Q16" i="6"/>
  <c r="Q8" i="6"/>
  <c r="E5" i="6"/>
  <c r="O23" i="6"/>
  <c r="P23" i="6"/>
  <c r="P25" i="6" s="1"/>
  <c r="N17" i="6"/>
  <c r="M23" i="6"/>
  <c r="N22" i="6"/>
  <c r="J23" i="6"/>
  <c r="Q12" i="15"/>
  <c r="O9" i="5"/>
  <c r="H12" i="15"/>
  <c r="F9" i="5"/>
  <c r="H9" i="5"/>
  <c r="F143" i="12"/>
  <c r="J13" i="6"/>
  <c r="J24" i="6" s="1"/>
  <c r="J25" i="6" s="1"/>
  <c r="K8" i="6"/>
  <c r="N8" i="6"/>
  <c r="O12" i="15"/>
  <c r="R135" i="12"/>
  <c r="J116" i="12"/>
  <c r="F105" i="12"/>
  <c r="J138" i="12"/>
  <c r="J170" i="12"/>
  <c r="R114" i="12"/>
  <c r="J167" i="12"/>
  <c r="R105" i="12"/>
  <c r="F161" i="12"/>
  <c r="F103" i="12"/>
  <c r="F155" i="12"/>
  <c r="J127" i="12"/>
  <c r="V103" i="12"/>
  <c r="F131" i="12"/>
  <c r="J160" i="12"/>
  <c r="F169" i="12"/>
  <c r="F115" i="12"/>
  <c r="F140" i="12"/>
  <c r="V116" i="12"/>
  <c r="J133" i="12"/>
  <c r="F128" i="12"/>
  <c r="J163" i="12"/>
  <c r="V162" i="12"/>
  <c r="F135" i="12"/>
  <c r="J113" i="12"/>
  <c r="R100" i="12"/>
  <c r="Q100" i="12" s="1"/>
  <c r="Q21" i="6"/>
  <c r="U21" i="6" s="1"/>
  <c r="N14" i="6"/>
  <c r="J100" i="12"/>
  <c r="K100" i="12"/>
  <c r="F104" i="12"/>
  <c r="J159" i="12"/>
  <c r="F134" i="12"/>
  <c r="F129" i="12"/>
  <c r="V102" i="12"/>
  <c r="F102" i="12"/>
  <c r="T9" i="6"/>
  <c r="K12" i="6"/>
  <c r="K6" i="6"/>
  <c r="F158" i="12"/>
  <c r="F132" i="12"/>
  <c r="F107" i="12"/>
  <c r="R112" i="12"/>
  <c r="J109" i="12"/>
  <c r="J126" i="12"/>
  <c r="O13" i="6"/>
  <c r="O24" i="6"/>
  <c r="K11" i="6"/>
  <c r="T11" i="6"/>
  <c r="N5" i="6"/>
  <c r="K9" i="6"/>
  <c r="Q11" i="6"/>
  <c r="N6" i="6"/>
  <c r="N11" i="6"/>
  <c r="R117" i="12"/>
  <c r="F110" i="12"/>
  <c r="V109" i="12"/>
  <c r="F165" i="12"/>
  <c r="F139" i="12"/>
  <c r="J168" i="12"/>
  <c r="R170" i="12"/>
  <c r="V170" i="12"/>
  <c r="J164" i="12"/>
  <c r="V141" i="12"/>
  <c r="R141" i="12"/>
  <c r="R111" i="12"/>
  <c r="R166" i="12"/>
  <c r="V166" i="12"/>
  <c r="R136" i="12"/>
  <c r="V136" i="12"/>
  <c r="R168" i="12"/>
  <c r="V168" i="12"/>
  <c r="I23" i="6"/>
  <c r="F23" i="6"/>
  <c r="R165" i="12"/>
  <c r="V165" i="12"/>
  <c r="J143" i="12"/>
  <c r="R137" i="12"/>
  <c r="V137" i="12"/>
  <c r="R109" i="12"/>
  <c r="R164" i="12"/>
  <c r="V164" i="12"/>
  <c r="F168" i="12"/>
  <c r="J111" i="12"/>
  <c r="K20" i="6"/>
  <c r="V117" i="12"/>
  <c r="R167" i="12"/>
  <c r="V167" i="12"/>
  <c r="J140" i="12"/>
  <c r="V139" i="12"/>
  <c r="R139" i="12"/>
  <c r="R163" i="12"/>
  <c r="V163" i="12"/>
  <c r="J169" i="12"/>
  <c r="J115" i="12"/>
  <c r="F117" i="12"/>
  <c r="J139" i="12"/>
  <c r="F138" i="12"/>
  <c r="F163" i="12"/>
  <c r="V115" i="12"/>
  <c r="J112" i="12"/>
  <c r="F116" i="12"/>
  <c r="V114" i="12"/>
  <c r="F170" i="12"/>
  <c r="J166" i="12"/>
  <c r="R138" i="12"/>
  <c r="V138" i="12"/>
  <c r="R143" i="12"/>
  <c r="V143" i="12"/>
  <c r="J136" i="12"/>
  <c r="F167" i="12"/>
  <c r="F113" i="12"/>
  <c r="V110" i="12"/>
  <c r="R140" i="12"/>
  <c r="V140" i="12"/>
  <c r="F141" i="12"/>
  <c r="F162" i="12"/>
  <c r="J110" i="12"/>
  <c r="J135" i="12"/>
  <c r="R169" i="12"/>
  <c r="V169" i="12"/>
  <c r="J165" i="12"/>
  <c r="F142" i="12"/>
  <c r="V112" i="12"/>
  <c r="F109" i="12"/>
  <c r="Q7" i="6"/>
  <c r="R161" i="12"/>
  <c r="V161" i="12"/>
  <c r="V107" i="12"/>
  <c r="R101" i="12"/>
  <c r="R159" i="12"/>
  <c r="V159" i="12"/>
  <c r="V133" i="12"/>
  <c r="R133" i="12"/>
  <c r="R160" i="12"/>
  <c r="V160" i="12"/>
  <c r="J132" i="12"/>
  <c r="V131" i="12"/>
  <c r="R131" i="12"/>
  <c r="J158" i="12"/>
  <c r="F157" i="12"/>
  <c r="V134" i="12"/>
  <c r="R134" i="12"/>
  <c r="R154" i="12"/>
  <c r="V154" i="12"/>
  <c r="F127" i="12"/>
  <c r="V130" i="12"/>
  <c r="R130" i="12"/>
  <c r="J161" i="12"/>
  <c r="J103" i="12"/>
  <c r="J155" i="12"/>
  <c r="J154" i="12"/>
  <c r="N12" i="6"/>
  <c r="K10" i="6"/>
  <c r="J129" i="12"/>
  <c r="F156" i="12"/>
  <c r="R157" i="12"/>
  <c r="V157" i="12"/>
  <c r="J128" i="12"/>
  <c r="F133" i="12"/>
  <c r="L13" i="6"/>
  <c r="L24" i="6" s="1"/>
  <c r="R156" i="12"/>
  <c r="V156" i="12"/>
  <c r="R158" i="12"/>
  <c r="V158" i="12"/>
  <c r="J102" i="12"/>
  <c r="J107" i="12"/>
  <c r="R102" i="12"/>
  <c r="V105" i="12"/>
  <c r="F130" i="12"/>
  <c r="F108" i="12"/>
  <c r="R103" i="12"/>
  <c r="V132" i="12"/>
  <c r="R132" i="12"/>
  <c r="J101" i="12"/>
  <c r="J131" i="12"/>
  <c r="F106" i="12"/>
  <c r="F160" i="12"/>
  <c r="K7" i="6"/>
  <c r="R155" i="12"/>
  <c r="V155" i="12"/>
  <c r="J104" i="12"/>
  <c r="F159" i="12"/>
  <c r="J105" i="12"/>
  <c r="J134" i="12"/>
  <c r="V106" i="12"/>
  <c r="V129" i="12"/>
  <c r="R129" i="12"/>
  <c r="V128" i="12"/>
  <c r="R128" i="12"/>
  <c r="V127" i="12"/>
  <c r="W127" i="12"/>
  <c r="R127" i="12"/>
  <c r="W126" i="12"/>
  <c r="E153" i="12"/>
  <c r="J153" i="12"/>
  <c r="Q126" i="12"/>
  <c r="L8" i="5"/>
  <c r="L9" i="5" s="1"/>
  <c r="V100" i="12"/>
  <c r="E126" i="12"/>
  <c r="V153" i="12"/>
  <c r="P8" i="5"/>
  <c r="P9" i="5"/>
  <c r="N8" i="5"/>
  <c r="K8" i="5"/>
  <c r="M12" i="15" s="1"/>
  <c r="AC6" i="5"/>
  <c r="AC15" i="5"/>
  <c r="AC26" i="5" s="1"/>
  <c r="AC27" i="5" s="1"/>
  <c r="M25" i="11" s="1"/>
  <c r="L6" i="5"/>
  <c r="K8" i="11" s="1"/>
  <c r="AA6" i="5"/>
  <c r="AA15" i="5"/>
  <c r="AA26" i="5" s="1"/>
  <c r="W6" i="5"/>
  <c r="W15" i="5" s="1"/>
  <c r="W26" i="5" s="1"/>
  <c r="W27" i="5" s="1"/>
  <c r="G23" i="11" s="1"/>
  <c r="I6" i="5"/>
  <c r="Y16" i="5"/>
  <c r="Y25" i="5" s="1"/>
  <c r="Y27" i="5" s="1"/>
  <c r="I23" i="11" s="1"/>
  <c r="AA16" i="5"/>
  <c r="G8" i="5"/>
  <c r="J8" i="5"/>
  <c r="L12" i="15" s="1"/>
  <c r="M13" i="6"/>
  <c r="M24" i="6"/>
  <c r="M25" i="6" s="1"/>
  <c r="U15" i="6"/>
  <c r="AC15" i="6"/>
  <c r="C25" i="6"/>
  <c r="F6" i="5"/>
  <c r="AB16" i="5"/>
  <c r="AB25" i="5"/>
  <c r="V16" i="5"/>
  <c r="F13" i="6"/>
  <c r="F24" i="6" s="1"/>
  <c r="F25" i="6" s="1"/>
  <c r="H4" i="6"/>
  <c r="T4" i="6"/>
  <c r="R13" i="6"/>
  <c r="R24" i="6" s="1"/>
  <c r="R23" i="6"/>
  <c r="G23" i="6"/>
  <c r="G25" i="6"/>
  <c r="J6" i="5"/>
  <c r="X16" i="5"/>
  <c r="X25" i="5" s="1"/>
  <c r="X27" i="5" s="1"/>
  <c r="H25" i="11" s="1"/>
  <c r="M6" i="5"/>
  <c r="AB6" i="5"/>
  <c r="AB15" i="5"/>
  <c r="AB26" i="5" s="1"/>
  <c r="AB27" i="5" s="1"/>
  <c r="L23" i="11" s="1"/>
  <c r="G6" i="5"/>
  <c r="F8" i="11" s="1"/>
  <c r="I13" i="6"/>
  <c r="I24" i="6"/>
  <c r="K4" i="6"/>
  <c r="T6" i="5"/>
  <c r="O25" i="6"/>
  <c r="I25" i="6"/>
  <c r="O15" i="15"/>
  <c r="AL27" i="11"/>
  <c r="Q15" i="15"/>
  <c r="AN27" i="11"/>
  <c r="H15" i="15"/>
  <c r="AE27" i="11"/>
  <c r="L8" i="11"/>
  <c r="I8" i="11"/>
  <c r="H8" i="11"/>
  <c r="E8" i="11"/>
  <c r="U11" i="6"/>
  <c r="X11" i="6"/>
  <c r="J9" i="5"/>
  <c r="I12" i="15"/>
  <c r="G9" i="5"/>
  <c r="K9" i="5"/>
  <c r="P12" i="15"/>
  <c r="N9" i="5"/>
  <c r="E128" i="12"/>
  <c r="K127" i="12"/>
  <c r="R12" i="15"/>
  <c r="N12" i="15"/>
  <c r="E127" i="12"/>
  <c r="K131" i="12"/>
  <c r="W128" i="12"/>
  <c r="Q101" i="12"/>
  <c r="K101" i="12"/>
  <c r="E131" i="12"/>
  <c r="D131" i="12"/>
  <c r="Q129" i="12"/>
  <c r="X126" i="12"/>
  <c r="Q127" i="12"/>
  <c r="X127" i="12" s="1"/>
  <c r="Q131" i="12"/>
  <c r="K128" i="12"/>
  <c r="D128" i="12" s="1"/>
  <c r="E136" i="12"/>
  <c r="Q102" i="12"/>
  <c r="W129" i="12"/>
  <c r="K135" i="12"/>
  <c r="E129" i="12"/>
  <c r="K130" i="12"/>
  <c r="W132" i="12"/>
  <c r="W133" i="12"/>
  <c r="Q135" i="12"/>
  <c r="K126" i="12"/>
  <c r="L126" i="12"/>
  <c r="K129" i="12"/>
  <c r="W134" i="12"/>
  <c r="W130" i="12"/>
  <c r="W143" i="12"/>
  <c r="Q143" i="12"/>
  <c r="Q103" i="12"/>
  <c r="W142" i="12"/>
  <c r="K133" i="12"/>
  <c r="Q139" i="12"/>
  <c r="W141" i="12"/>
  <c r="W139" i="12"/>
  <c r="E132" i="12"/>
  <c r="E134" i="12"/>
  <c r="K134" i="12"/>
  <c r="K136" i="12"/>
  <c r="Q140" i="12"/>
  <c r="Q142" i="12"/>
  <c r="Q137" i="12"/>
  <c r="Q128" i="12"/>
  <c r="K103" i="12"/>
  <c r="K105" i="12"/>
  <c r="E133" i="12"/>
  <c r="E135" i="12"/>
  <c r="K132" i="12"/>
  <c r="Q132" i="12"/>
  <c r="Q136" i="12"/>
  <c r="Q141" i="12"/>
  <c r="Q134" i="12"/>
  <c r="Q133" i="12"/>
  <c r="W136" i="12"/>
  <c r="W140" i="12"/>
  <c r="K104" i="12"/>
  <c r="E130" i="12"/>
  <c r="Q130" i="12"/>
  <c r="Q138" i="12"/>
  <c r="W131" i="12"/>
  <c r="W138" i="12"/>
  <c r="X138" i="12"/>
  <c r="Y138" i="12" s="1"/>
  <c r="T205" i="12" s="1"/>
  <c r="W135" i="12"/>
  <c r="W137" i="12"/>
  <c r="K102" i="12"/>
  <c r="W170" i="12"/>
  <c r="W167" i="12"/>
  <c r="W156" i="12"/>
  <c r="W164" i="12"/>
  <c r="W161" i="12"/>
  <c r="W163" i="12"/>
  <c r="W153" i="12"/>
  <c r="W168" i="12"/>
  <c r="W169" i="12"/>
  <c r="W158" i="12"/>
  <c r="W166" i="12"/>
  <c r="W165" i="12"/>
  <c r="W154" i="12"/>
  <c r="W159" i="12"/>
  <c r="W157" i="12"/>
  <c r="W160" i="12"/>
  <c r="W162" i="12"/>
  <c r="W155" i="12"/>
  <c r="W100" i="12"/>
  <c r="P126" i="12"/>
  <c r="K153" i="12"/>
  <c r="L153" i="12"/>
  <c r="K154" i="12"/>
  <c r="K155" i="12"/>
  <c r="H6" i="5"/>
  <c r="N6" i="5"/>
  <c r="U11" i="12"/>
  <c r="U12" i="12"/>
  <c r="U15" i="12"/>
  <c r="U16" i="12"/>
  <c r="U19" i="12"/>
  <c r="U20" i="12"/>
  <c r="U23" i="12"/>
  <c r="U24" i="12"/>
  <c r="S11" i="12"/>
  <c r="S13" i="12"/>
  <c r="S15" i="12"/>
  <c r="S16" i="12"/>
  <c r="S17" i="12"/>
  <c r="S19" i="12"/>
  <c r="S20" i="12"/>
  <c r="S21" i="12"/>
  <c r="S23" i="12"/>
  <c r="S24" i="12"/>
  <c r="S25" i="12"/>
  <c r="Y15" i="6"/>
  <c r="AB21" i="6"/>
  <c r="Y21" i="6"/>
  <c r="AB15" i="6"/>
  <c r="X15" i="6"/>
  <c r="Z15" i="6"/>
  <c r="AA15" i="6"/>
  <c r="R25" i="6"/>
  <c r="K13" i="6"/>
  <c r="K24" i="6" s="1"/>
  <c r="G53" i="12"/>
  <c r="I12" i="12"/>
  <c r="I14" i="12"/>
  <c r="I17" i="12"/>
  <c r="I19" i="12"/>
  <c r="I75" i="12"/>
  <c r="I80" i="12"/>
  <c r="S63" i="12"/>
  <c r="I20" i="12"/>
  <c r="S53" i="12"/>
  <c r="I70" i="12"/>
  <c r="G73" i="12"/>
  <c r="G74" i="12"/>
  <c r="U37" i="12"/>
  <c r="U46" i="12"/>
  <c r="U47" i="12"/>
  <c r="U48" i="12"/>
  <c r="U49" i="12"/>
  <c r="U50" i="12"/>
  <c r="U51" i="12"/>
  <c r="U52" i="12"/>
  <c r="I26" i="12"/>
  <c r="G25" i="12"/>
  <c r="I25" i="12"/>
  <c r="I22" i="12"/>
  <c r="I21" i="12"/>
  <c r="G13" i="12"/>
  <c r="I24" i="12"/>
  <c r="U25" i="12"/>
  <c r="G41" i="12"/>
  <c r="G42" i="12"/>
  <c r="G43" i="12"/>
  <c r="G44" i="12"/>
  <c r="U66" i="12"/>
  <c r="I71" i="12"/>
  <c r="S73" i="12"/>
  <c r="G78" i="12"/>
  <c r="G80" i="12"/>
  <c r="G14" i="12"/>
  <c r="F14" i="12" s="1"/>
  <c r="I23" i="12"/>
  <c r="I36" i="12"/>
  <c r="G40" i="12"/>
  <c r="I41" i="12"/>
  <c r="I42" i="12"/>
  <c r="I43" i="12"/>
  <c r="I44" i="12"/>
  <c r="I46" i="12"/>
  <c r="U65" i="12"/>
  <c r="U67" i="12"/>
  <c r="U69" i="12"/>
  <c r="S71" i="12"/>
  <c r="G79" i="12"/>
  <c r="S9" i="12"/>
  <c r="I9" i="12"/>
  <c r="S10" i="12"/>
  <c r="I10" i="12"/>
  <c r="I11" i="12"/>
  <c r="G24" i="12"/>
  <c r="S39" i="12"/>
  <c r="S40" i="12"/>
  <c r="S41" i="12"/>
  <c r="S42" i="12"/>
  <c r="S43" i="12"/>
  <c r="I65" i="12"/>
  <c r="U70" i="12"/>
  <c r="U74" i="12"/>
  <c r="S76" i="12"/>
  <c r="I76" i="12"/>
  <c r="S77" i="12"/>
  <c r="I77" i="12"/>
  <c r="S78" i="12"/>
  <c r="S79" i="12"/>
  <c r="S80" i="12"/>
  <c r="U17" i="12"/>
  <c r="S22" i="12"/>
  <c r="G36" i="12"/>
  <c r="F36" i="12"/>
  <c r="G37" i="12"/>
  <c r="G39" i="12"/>
  <c r="G46" i="12"/>
  <c r="S52" i="12"/>
  <c r="G63" i="12"/>
  <c r="I63" i="12"/>
  <c r="G64" i="12"/>
  <c r="G65" i="12"/>
  <c r="F65" i="12" s="1"/>
  <c r="I73" i="12"/>
  <c r="I74" i="12"/>
  <c r="U75" i="12"/>
  <c r="U76" i="12"/>
  <c r="G10" i="12"/>
  <c r="G11" i="12"/>
  <c r="G20" i="12"/>
  <c r="G21" i="12"/>
  <c r="U36" i="12"/>
  <c r="S37" i="12"/>
  <c r="S38" i="12"/>
  <c r="I40" i="12"/>
  <c r="U13" i="12"/>
  <c r="I16" i="12"/>
  <c r="G19" i="12"/>
  <c r="F19" i="12"/>
  <c r="G26" i="12"/>
  <c r="S36" i="12"/>
  <c r="I38" i="12"/>
  <c r="G38" i="12"/>
  <c r="I39" i="12"/>
  <c r="U40" i="12"/>
  <c r="U41" i="12"/>
  <c r="U42" i="12"/>
  <c r="U43" i="12"/>
  <c r="U44" i="12"/>
  <c r="S47" i="12"/>
  <c r="S49" i="12"/>
  <c r="S50" i="12"/>
  <c r="S51" i="12"/>
  <c r="G52" i="12"/>
  <c r="I53" i="12"/>
  <c r="U63" i="12"/>
  <c r="V63" i="12"/>
  <c r="S66" i="12"/>
  <c r="I66" i="12"/>
  <c r="S67" i="12"/>
  <c r="I67" i="12"/>
  <c r="S68" i="12"/>
  <c r="I68" i="12"/>
  <c r="S69" i="12"/>
  <c r="I69" i="12"/>
  <c r="S70" i="12"/>
  <c r="G71" i="12"/>
  <c r="U73" i="12"/>
  <c r="S75" i="12"/>
  <c r="G76" i="12"/>
  <c r="G77" i="12"/>
  <c r="U80" i="12"/>
  <c r="G9" i="12"/>
  <c r="G12" i="12"/>
  <c r="F12" i="12"/>
  <c r="U14" i="12"/>
  <c r="G22" i="12"/>
  <c r="G23" i="12"/>
  <c r="S26" i="12"/>
  <c r="U9" i="12"/>
  <c r="U10" i="12"/>
  <c r="I13" i="12"/>
  <c r="G15" i="12"/>
  <c r="G16" i="12"/>
  <c r="F16" i="12"/>
  <c r="G17" i="12"/>
  <c r="U22" i="12"/>
  <c r="U26" i="12"/>
  <c r="I37" i="12"/>
  <c r="U38" i="12"/>
  <c r="U39" i="12"/>
  <c r="S44" i="12"/>
  <c r="I47" i="12"/>
  <c r="G47" i="12"/>
  <c r="G48" i="12"/>
  <c r="I49" i="12"/>
  <c r="I50" i="12"/>
  <c r="G50" i="12"/>
  <c r="G51" i="12"/>
  <c r="I52" i="12"/>
  <c r="U53" i="12"/>
  <c r="S64" i="12"/>
  <c r="I64" i="12"/>
  <c r="S65" i="12"/>
  <c r="G66" i="12"/>
  <c r="G67" i="12"/>
  <c r="G68" i="12"/>
  <c r="G69" i="12"/>
  <c r="G70" i="12"/>
  <c r="U71" i="12"/>
  <c r="S74" i="12"/>
  <c r="G75" i="12"/>
  <c r="U77" i="12"/>
  <c r="U78" i="12"/>
  <c r="U79" i="12"/>
  <c r="I78" i="12"/>
  <c r="I79" i="12"/>
  <c r="AB6" i="6"/>
  <c r="Z6" i="6"/>
  <c r="AC6" i="6"/>
  <c r="X6" i="6"/>
  <c r="AA6" i="6"/>
  <c r="AA5" i="6"/>
  <c r="Z10" i="6"/>
  <c r="Y10" i="6"/>
  <c r="F71" i="12"/>
  <c r="AA11" i="6"/>
  <c r="AB10" i="6"/>
  <c r="V73" i="12"/>
  <c r="L15" i="15"/>
  <c r="AI27" i="11"/>
  <c r="N15" i="15"/>
  <c r="AK27" i="11"/>
  <c r="R15" i="15"/>
  <c r="AO27" i="11"/>
  <c r="P15" i="15"/>
  <c r="AM27" i="11"/>
  <c r="I15" i="15"/>
  <c r="AF27" i="11"/>
  <c r="M15" i="15"/>
  <c r="AJ27" i="11"/>
  <c r="G8" i="11"/>
  <c r="Y11" i="6"/>
  <c r="AC10" i="6"/>
  <c r="Z11" i="6"/>
  <c r="AC11" i="6"/>
  <c r="AB11" i="6"/>
  <c r="X10" i="6"/>
  <c r="M8" i="11"/>
  <c r="V17" i="12"/>
  <c r="AC5" i="6"/>
  <c r="Y5" i="6"/>
  <c r="X5" i="6"/>
  <c r="Z5" i="6"/>
  <c r="X128" i="12"/>
  <c r="V25" i="12"/>
  <c r="D127" i="12"/>
  <c r="R70" i="12"/>
  <c r="P130" i="12"/>
  <c r="L131" i="12"/>
  <c r="L128" i="12"/>
  <c r="L127" i="12"/>
  <c r="P131" i="12"/>
  <c r="X135" i="12"/>
  <c r="Y135" i="12" s="1"/>
  <c r="Q205" i="12" s="1"/>
  <c r="X136" i="12"/>
  <c r="Y136" i="12" s="1"/>
  <c r="R205" i="12" s="1"/>
  <c r="L136" i="12"/>
  <c r="M136" i="12"/>
  <c r="R204" i="12" s="1"/>
  <c r="X139" i="12"/>
  <c r="Y139" i="12" s="1"/>
  <c r="U205" i="12" s="1"/>
  <c r="X143" i="12"/>
  <c r="Y143" i="12" s="1"/>
  <c r="F67" i="12"/>
  <c r="R11" i="12"/>
  <c r="R52" i="12"/>
  <c r="D135" i="12"/>
  <c r="C135" i="12"/>
  <c r="K204" i="12" s="1"/>
  <c r="L130" i="12"/>
  <c r="P127" i="12"/>
  <c r="P128" i="12"/>
  <c r="D136" i="12"/>
  <c r="C136" i="12"/>
  <c r="J204" i="12" s="1"/>
  <c r="P139" i="12"/>
  <c r="O139" i="12" s="1"/>
  <c r="G205" i="12" s="1"/>
  <c r="X132" i="12"/>
  <c r="P129" i="12"/>
  <c r="X129" i="12"/>
  <c r="X137" i="12"/>
  <c r="Y137" i="12" s="1"/>
  <c r="S205" i="12" s="1"/>
  <c r="L135" i="12"/>
  <c r="M135" i="12"/>
  <c r="Q204" i="12" s="1"/>
  <c r="F70" i="12"/>
  <c r="F66" i="12"/>
  <c r="R44" i="12"/>
  <c r="R69" i="12"/>
  <c r="R50" i="12"/>
  <c r="F46" i="12"/>
  <c r="V79" i="12"/>
  <c r="F76" i="12"/>
  <c r="F10" i="12"/>
  <c r="J44" i="12"/>
  <c r="R16" i="12"/>
  <c r="D132" i="12"/>
  <c r="P132" i="12"/>
  <c r="D153" i="12"/>
  <c r="V22" i="12"/>
  <c r="F68" i="12"/>
  <c r="V43" i="12"/>
  <c r="V13" i="12"/>
  <c r="J73" i="12"/>
  <c r="F63" i="12"/>
  <c r="F80" i="12"/>
  <c r="L133" i="12"/>
  <c r="X134" i="12"/>
  <c r="X133" i="12"/>
  <c r="D129" i="12"/>
  <c r="R65" i="12"/>
  <c r="V39" i="12"/>
  <c r="R74" i="12"/>
  <c r="J64" i="12"/>
  <c r="V38" i="12"/>
  <c r="V78" i="12"/>
  <c r="V71" i="12"/>
  <c r="J13" i="12"/>
  <c r="F23" i="12"/>
  <c r="F9" i="12"/>
  <c r="E9" i="12"/>
  <c r="R75" i="12"/>
  <c r="R51" i="12"/>
  <c r="R47" i="12"/>
  <c r="V76" i="12"/>
  <c r="J43" i="12"/>
  <c r="R20" i="12"/>
  <c r="R15" i="12"/>
  <c r="X131" i="12"/>
  <c r="D130" i="12"/>
  <c r="X142" i="12"/>
  <c r="Y142" i="12"/>
  <c r="X205" i="12" s="1"/>
  <c r="L134" i="12"/>
  <c r="L129" i="12"/>
  <c r="P133" i="12"/>
  <c r="D133" i="12"/>
  <c r="J79" i="12"/>
  <c r="F22" i="12"/>
  <c r="V80" i="12"/>
  <c r="R67" i="12"/>
  <c r="V41" i="12"/>
  <c r="F20" i="12"/>
  <c r="R24" i="12"/>
  <c r="R19" i="12"/>
  <c r="D126" i="12"/>
  <c r="P134" i="12"/>
  <c r="J40" i="12"/>
  <c r="F21" i="12"/>
  <c r="V53" i="12"/>
  <c r="J78" i="12"/>
  <c r="F75" i="12"/>
  <c r="F69" i="12"/>
  <c r="J52" i="12"/>
  <c r="J53" i="12"/>
  <c r="V40" i="12"/>
  <c r="R37" i="12"/>
  <c r="F11" i="12"/>
  <c r="J74" i="12"/>
  <c r="F24" i="12"/>
  <c r="X130" i="12"/>
  <c r="P143" i="12"/>
  <c r="O143" i="12"/>
  <c r="C205" i="12" s="1"/>
  <c r="P100" i="12"/>
  <c r="F47" i="12"/>
  <c r="F37" i="12"/>
  <c r="E37" i="12"/>
  <c r="R77" i="12"/>
  <c r="V66" i="12"/>
  <c r="J26" i="12"/>
  <c r="V49" i="12"/>
  <c r="V23" i="12"/>
  <c r="V26" i="12"/>
  <c r="J17" i="12"/>
  <c r="J50" i="12"/>
  <c r="R36" i="12"/>
  <c r="Q36" i="12" s="1"/>
  <c r="P36" i="12" s="1"/>
  <c r="F39" i="12"/>
  <c r="J77" i="12"/>
  <c r="R42" i="12"/>
  <c r="F42" i="12"/>
  <c r="F25" i="12"/>
  <c r="X140" i="12"/>
  <c r="Y140" i="12" s="1"/>
  <c r="V205" i="12" s="1"/>
  <c r="P141" i="12"/>
  <c r="O141" i="12"/>
  <c r="E205" i="12" s="1"/>
  <c r="P140" i="12"/>
  <c r="O140" i="12" s="1"/>
  <c r="F205" i="12" s="1"/>
  <c r="X141" i="12"/>
  <c r="Y141" i="12"/>
  <c r="W205" i="12" s="1"/>
  <c r="P136" i="12"/>
  <c r="O136" i="12" s="1"/>
  <c r="J205" i="12" s="1"/>
  <c r="D134" i="12"/>
  <c r="P142" i="12"/>
  <c r="O142" i="12"/>
  <c r="D205" i="12" s="1"/>
  <c r="P138" i="12"/>
  <c r="O138" i="12"/>
  <c r="H205" i="12" s="1"/>
  <c r="P135" i="12"/>
  <c r="O135" i="12" s="1"/>
  <c r="K205" i="12" s="1"/>
  <c r="L132" i="12"/>
  <c r="P137" i="12"/>
  <c r="O137" i="12" s="1"/>
  <c r="I205" i="12" s="1"/>
  <c r="O144" i="12"/>
  <c r="V19" i="12"/>
  <c r="F77" i="12"/>
  <c r="R49" i="12"/>
  <c r="R80" i="12"/>
  <c r="F78" i="12"/>
  <c r="J22" i="12"/>
  <c r="V52" i="12"/>
  <c r="J80" i="12"/>
  <c r="V77" i="12"/>
  <c r="J47" i="12"/>
  <c r="R26" i="12"/>
  <c r="F52" i="12"/>
  <c r="F26" i="12"/>
  <c r="V75" i="12"/>
  <c r="R22" i="12"/>
  <c r="R79" i="12"/>
  <c r="J76" i="12"/>
  <c r="J46" i="12"/>
  <c r="J23" i="12"/>
  <c r="R73" i="12"/>
  <c r="J24" i="12"/>
  <c r="J25" i="12"/>
  <c r="V51" i="12"/>
  <c r="V47" i="12"/>
  <c r="F74" i="12"/>
  <c r="R53" i="12"/>
  <c r="J75" i="12"/>
  <c r="R25" i="12"/>
  <c r="V74" i="12"/>
  <c r="J21" i="12"/>
  <c r="R23" i="12"/>
  <c r="F50" i="12"/>
  <c r="R78" i="12"/>
  <c r="R76" i="12"/>
  <c r="F79" i="12"/>
  <c r="V50" i="12"/>
  <c r="F73" i="12"/>
  <c r="J20" i="12"/>
  <c r="J19" i="12"/>
  <c r="F53" i="12"/>
  <c r="V24" i="12"/>
  <c r="V20" i="12"/>
  <c r="J41" i="12"/>
  <c r="F41" i="12"/>
  <c r="V11" i="12"/>
  <c r="J68" i="12"/>
  <c r="J66" i="12"/>
  <c r="V44" i="12"/>
  <c r="J16" i="12"/>
  <c r="R38" i="12"/>
  <c r="V70" i="12"/>
  <c r="R41" i="12"/>
  <c r="R71" i="12"/>
  <c r="V65" i="12"/>
  <c r="F44" i="12"/>
  <c r="V37" i="12"/>
  <c r="J70" i="12"/>
  <c r="J14" i="12"/>
  <c r="V10" i="12"/>
  <c r="R10" i="12"/>
  <c r="F40" i="12"/>
  <c r="V15" i="12"/>
  <c r="R66" i="12"/>
  <c r="J39" i="12"/>
  <c r="F64" i="12"/>
  <c r="J65" i="12"/>
  <c r="R40" i="12"/>
  <c r="J11" i="12"/>
  <c r="V69" i="12"/>
  <c r="J42" i="12"/>
  <c r="F43" i="12"/>
  <c r="J12" i="12"/>
  <c r="R17" i="12"/>
  <c r="R13" i="12"/>
  <c r="V67" i="12"/>
  <c r="J37" i="12"/>
  <c r="F17" i="12"/>
  <c r="J69" i="12"/>
  <c r="J67" i="12"/>
  <c r="V42" i="12"/>
  <c r="J38" i="12"/>
  <c r="F38" i="12"/>
  <c r="E41" i="12" s="1"/>
  <c r="R43" i="12"/>
  <c r="R39" i="12"/>
  <c r="Q45" i="12" s="1"/>
  <c r="J10" i="12"/>
  <c r="J71" i="12"/>
  <c r="F13" i="12"/>
  <c r="V16" i="12"/>
  <c r="W63" i="12"/>
  <c r="R63" i="12"/>
  <c r="J9" i="12"/>
  <c r="J36" i="12"/>
  <c r="E36" i="12"/>
  <c r="V36" i="12"/>
  <c r="J63" i="12"/>
  <c r="V9" i="12"/>
  <c r="R9" i="12"/>
  <c r="AE15" i="6"/>
  <c r="AH15" i="6"/>
  <c r="T25" i="5"/>
  <c r="T15" i="5"/>
  <c r="T26" i="5"/>
  <c r="AE6" i="6"/>
  <c r="AJ6" i="6"/>
  <c r="AE11" i="6"/>
  <c r="AJ11" i="6"/>
  <c r="AE5" i="6"/>
  <c r="AK5" i="6" s="1"/>
  <c r="AN5" i="6" s="1"/>
  <c r="AE10" i="6"/>
  <c r="AL10" i="6"/>
  <c r="O145" i="12"/>
  <c r="Y145" i="12"/>
  <c r="E12" i="12"/>
  <c r="E68" i="12"/>
  <c r="E10" i="12"/>
  <c r="E11" i="12"/>
  <c r="E63" i="12"/>
  <c r="Q37" i="12"/>
  <c r="E42" i="12"/>
  <c r="E43" i="12"/>
  <c r="Q38" i="12"/>
  <c r="E74" i="12"/>
  <c r="E38" i="12"/>
  <c r="E77" i="12"/>
  <c r="E79" i="12"/>
  <c r="E14" i="12"/>
  <c r="E40" i="12"/>
  <c r="E44" i="12"/>
  <c r="E69" i="12"/>
  <c r="Q41" i="12"/>
  <c r="Q42" i="12"/>
  <c r="E76" i="12"/>
  <c r="E70" i="12"/>
  <c r="E64" i="12"/>
  <c r="E65" i="12"/>
  <c r="Q43" i="12"/>
  <c r="Q44" i="12"/>
  <c r="Q39" i="12"/>
  <c r="E67" i="12"/>
  <c r="E78" i="12"/>
  <c r="E72" i="12"/>
  <c r="E66" i="12"/>
  <c r="E13" i="12"/>
  <c r="Q40" i="12"/>
  <c r="E73" i="12"/>
  <c r="E71" i="12"/>
  <c r="E75" i="12"/>
  <c r="E80" i="12"/>
  <c r="K10" i="12"/>
  <c r="K13" i="12"/>
  <c r="K9" i="12"/>
  <c r="L9" i="12"/>
  <c r="K11" i="12"/>
  <c r="K14" i="12"/>
  <c r="K12" i="12"/>
  <c r="K63" i="12"/>
  <c r="K66" i="12"/>
  <c r="K67" i="12"/>
  <c r="K65" i="12"/>
  <c r="K72" i="12"/>
  <c r="K70" i="12"/>
  <c r="K73" i="12"/>
  <c r="K79" i="12"/>
  <c r="K78" i="12"/>
  <c r="L78" i="12"/>
  <c r="M78" i="12" s="1"/>
  <c r="W192" i="12" s="1"/>
  <c r="K64" i="12"/>
  <c r="K68" i="12"/>
  <c r="K69" i="12"/>
  <c r="K75" i="12"/>
  <c r="K71" i="12"/>
  <c r="K77" i="12"/>
  <c r="K74" i="12"/>
  <c r="K80" i="12"/>
  <c r="K76" i="12"/>
  <c r="W36" i="12"/>
  <c r="W37" i="12"/>
  <c r="X37" i="12" s="1"/>
  <c r="W38" i="12"/>
  <c r="W41" i="12"/>
  <c r="W45" i="12"/>
  <c r="W40" i="12"/>
  <c r="W43" i="12"/>
  <c r="W44" i="12"/>
  <c r="W42" i="12"/>
  <c r="W39" i="12"/>
  <c r="K43" i="12"/>
  <c r="K37" i="12"/>
  <c r="L37" i="12" s="1"/>
  <c r="K39" i="12"/>
  <c r="K41" i="12"/>
  <c r="K36" i="12"/>
  <c r="K44" i="12"/>
  <c r="K38" i="12"/>
  <c r="K40" i="12"/>
  <c r="K42" i="12"/>
  <c r="L42" i="12"/>
  <c r="Q63" i="12"/>
  <c r="P63" i="12" s="1"/>
  <c r="Q9" i="12"/>
  <c r="Q10" i="12"/>
  <c r="Q11" i="12"/>
  <c r="W9" i="12"/>
  <c r="W11" i="12"/>
  <c r="W10" i="12"/>
  <c r="AI15" i="6"/>
  <c r="AG15" i="6"/>
  <c r="AH21" i="6"/>
  <c r="AL15" i="6"/>
  <c r="AK15" i="6"/>
  <c r="AJ15" i="6"/>
  <c r="AG5" i="6"/>
  <c r="AL6" i="6"/>
  <c r="AI6" i="6"/>
  <c r="AG6" i="6"/>
  <c r="V25" i="5"/>
  <c r="V15" i="5"/>
  <c r="V26" i="5"/>
  <c r="T27" i="5"/>
  <c r="D23" i="11"/>
  <c r="AL11" i="6"/>
  <c r="AH6" i="6"/>
  <c r="AK6" i="6"/>
  <c r="R145" i="12"/>
  <c r="G210" i="12" s="1"/>
  <c r="AH11" i="6"/>
  <c r="AI11" i="6"/>
  <c r="AI5" i="6"/>
  <c r="AG11" i="6"/>
  <c r="AK11" i="6"/>
  <c r="AH10" i="6"/>
  <c r="AK10" i="6"/>
  <c r="AI10" i="6"/>
  <c r="AG10" i="6"/>
  <c r="AJ10" i="6"/>
  <c r="AH5" i="6"/>
  <c r="AL5" i="6"/>
  <c r="AJ5" i="6"/>
  <c r="L77" i="12"/>
  <c r="M77" i="12"/>
  <c r="V192" i="12" s="1"/>
  <c r="L10" i="12"/>
  <c r="L12" i="12"/>
  <c r="L68" i="12"/>
  <c r="L63" i="12"/>
  <c r="L11" i="12"/>
  <c r="X40" i="12"/>
  <c r="L66" i="12"/>
  <c r="X39" i="12"/>
  <c r="X41" i="12"/>
  <c r="L80" i="12"/>
  <c r="M80" i="12"/>
  <c r="Y192" i="12" s="1"/>
  <c r="D64" i="12"/>
  <c r="P42" i="12"/>
  <c r="D77" i="12"/>
  <c r="C77" i="12" s="1"/>
  <c r="F192" i="12" s="1"/>
  <c r="L76" i="12"/>
  <c r="M76" i="12"/>
  <c r="U192" i="12" s="1"/>
  <c r="L40" i="12"/>
  <c r="P41" i="12"/>
  <c r="X38" i="12"/>
  <c r="L43" i="12"/>
  <c r="L74" i="12"/>
  <c r="M74" i="12" s="1"/>
  <c r="S192" i="12" s="1"/>
  <c r="D11" i="12"/>
  <c r="X42" i="12"/>
  <c r="L69" i="12"/>
  <c r="X43" i="12"/>
  <c r="L71" i="12"/>
  <c r="L64" i="12"/>
  <c r="L44" i="12"/>
  <c r="D68" i="12"/>
  <c r="L14" i="12"/>
  <c r="L38" i="12"/>
  <c r="X9" i="12"/>
  <c r="D71" i="12"/>
  <c r="D76" i="12"/>
  <c r="C76" i="12"/>
  <c r="G192" i="12" s="1"/>
  <c r="D75" i="12"/>
  <c r="C75" i="12" s="1"/>
  <c r="H192" i="12" s="1"/>
  <c r="L72" i="12"/>
  <c r="M72" i="12"/>
  <c r="Q192" i="12" s="1"/>
  <c r="X44" i="12"/>
  <c r="D14" i="12"/>
  <c r="L79" i="12"/>
  <c r="M79" i="12"/>
  <c r="X192" i="12" s="1"/>
  <c r="L65" i="12"/>
  <c r="X11" i="12"/>
  <c r="D72" i="12"/>
  <c r="C72" i="12" s="1"/>
  <c r="K192" i="12" s="1"/>
  <c r="D63" i="12"/>
  <c r="X63" i="12"/>
  <c r="D13" i="12"/>
  <c r="D70" i="12"/>
  <c r="D73" i="12"/>
  <c r="C73" i="12" s="1"/>
  <c r="J192" i="12" s="1"/>
  <c r="L75" i="12"/>
  <c r="M75" i="12"/>
  <c r="T192" i="12" s="1"/>
  <c r="X10" i="12"/>
  <c r="D65" i="12"/>
  <c r="D69" i="12"/>
  <c r="D74" i="12"/>
  <c r="C74" i="12" s="1"/>
  <c r="I192" i="12" s="1"/>
  <c r="L73" i="12"/>
  <c r="M73" i="12"/>
  <c r="R192" i="12" s="1"/>
  <c r="L67" i="12"/>
  <c r="D78" i="12"/>
  <c r="C78" i="12"/>
  <c r="E192" i="12" s="1"/>
  <c r="D79" i="12"/>
  <c r="C79" i="12"/>
  <c r="D192" i="12" s="1"/>
  <c r="D80" i="12"/>
  <c r="C80" i="12" s="1"/>
  <c r="C81" i="12" s="1"/>
  <c r="L70" i="12"/>
  <c r="L13" i="12"/>
  <c r="D36" i="12"/>
  <c r="L36" i="12"/>
  <c r="D40" i="12"/>
  <c r="D43" i="12"/>
  <c r="P37" i="12"/>
  <c r="P39" i="12"/>
  <c r="D10" i="12"/>
  <c r="D44" i="12"/>
  <c r="D67" i="12"/>
  <c r="P44" i="12"/>
  <c r="D37" i="12"/>
  <c r="D9" i="12"/>
  <c r="D42" i="12"/>
  <c r="P38" i="12"/>
  <c r="P40" i="12"/>
  <c r="D66" i="12"/>
  <c r="P43" i="12"/>
  <c r="D38" i="12"/>
  <c r="D12" i="12"/>
  <c r="P11" i="12"/>
  <c r="P10" i="12"/>
  <c r="P9" i="12"/>
  <c r="AN15" i="6"/>
  <c r="V27" i="5"/>
  <c r="F25" i="11"/>
  <c r="AN6" i="6"/>
  <c r="AN11" i="6"/>
  <c r="AN10" i="6"/>
  <c r="M81" i="12"/>
  <c r="C82" i="12"/>
  <c r="M82" i="12" s="1"/>
  <c r="X7" i="3"/>
  <c r="AB14" i="3"/>
  <c r="X14" i="3"/>
  <c r="Z22" i="3"/>
  <c r="Z14" i="3"/>
  <c r="Z5" i="3"/>
  <c r="AB19" i="3"/>
  <c r="AB6" i="3"/>
  <c r="AB11" i="3"/>
  <c r="X15" i="3"/>
  <c r="X6" i="3"/>
  <c r="X13" i="3" s="1"/>
  <c r="Z17" i="3"/>
  <c r="Z12" i="3"/>
  <c r="AB9" i="3"/>
  <c r="X16" i="3"/>
  <c r="AD16" i="3"/>
  <c r="AD5" i="3"/>
  <c r="Z21" i="3"/>
  <c r="AD20" i="3"/>
  <c r="AD15" i="3"/>
  <c r="AD9" i="3"/>
  <c r="AD4" i="3"/>
  <c r="Z20" i="3"/>
  <c r="Z16" i="3"/>
  <c r="Z11" i="3"/>
  <c r="Z7" i="3"/>
  <c r="AB16" i="3"/>
  <c r="AB8" i="3"/>
  <c r="X22" i="3"/>
  <c r="X8" i="3"/>
  <c r="AB20" i="3"/>
  <c r="X21" i="3"/>
  <c r="X10" i="3"/>
  <c r="X5" i="3"/>
  <c r="AD7" i="3"/>
  <c r="AD21" i="3"/>
  <c r="AD10" i="3"/>
  <c r="Z8" i="3"/>
  <c r="AB18" i="3"/>
  <c r="AB21" i="3"/>
  <c r="AD19" i="3"/>
  <c r="AD14" i="3"/>
  <c r="AD8" i="3"/>
  <c r="AB4" i="3"/>
  <c r="Z19" i="3"/>
  <c r="Z10" i="3"/>
  <c r="Z6" i="3"/>
  <c r="AB15" i="3"/>
  <c r="AB7" i="3"/>
  <c r="X18" i="3"/>
  <c r="X12" i="3"/>
  <c r="AB17" i="3"/>
  <c r="X20" i="3"/>
  <c r="AD18" i="3"/>
  <c r="AD17" i="3"/>
  <c r="AD6" i="3"/>
  <c r="Z9" i="3"/>
  <c r="AB10" i="3"/>
  <c r="X17" i="3"/>
  <c r="X11" i="3"/>
  <c r="AB12" i="3"/>
  <c r="X4" i="3"/>
  <c r="AD22" i="3"/>
  <c r="AD12" i="3"/>
  <c r="X19" i="3"/>
  <c r="J82" i="12"/>
  <c r="U196" i="12" s="1"/>
  <c r="F82" i="12"/>
  <c r="J196" i="12" s="1"/>
  <c r="C192" i="12"/>
  <c r="AB5" i="3"/>
  <c r="I6" i="3"/>
  <c r="X9" i="3"/>
  <c r="X24" i="3"/>
  <c r="AB22" i="3"/>
  <c r="N6" i="3"/>
  <c r="J6" i="3"/>
  <c r="I7" i="11" s="1"/>
  <c r="I9" i="11" s="1"/>
  <c r="O6" i="3"/>
  <c r="J8" i="3"/>
  <c r="N8" i="3"/>
  <c r="M8" i="3"/>
  <c r="M9" i="3" s="1"/>
  <c r="P8" i="3"/>
  <c r="I8" i="3"/>
  <c r="K6" i="15" s="1"/>
  <c r="AH26" i="11" s="1"/>
  <c r="L8" i="3"/>
  <c r="P6" i="15"/>
  <c r="AM26" i="11"/>
  <c r="AM28" i="11" s="1"/>
  <c r="N9" i="3"/>
  <c r="I9" i="3"/>
  <c r="R6" i="15"/>
  <c r="R9" i="15"/>
  <c r="P9" i="3"/>
  <c r="L6" i="15"/>
  <c r="J9" i="3"/>
  <c r="M7" i="11"/>
  <c r="M9" i="11" s="1"/>
  <c r="N6" i="15"/>
  <c r="L9" i="3"/>
  <c r="H7" i="11"/>
  <c r="H9" i="11" s="1"/>
  <c r="O6" i="15"/>
  <c r="O18" i="15" s="1"/>
  <c r="N7" i="11"/>
  <c r="M6" i="3"/>
  <c r="E8" i="3"/>
  <c r="H8" i="3"/>
  <c r="P18" i="15"/>
  <c r="P9" i="15"/>
  <c r="P21" i="15" s="1"/>
  <c r="P27" i="15"/>
  <c r="AM29" i="11" s="1"/>
  <c r="L9" i="15"/>
  <c r="L21" i="15" s="1"/>
  <c r="L27" i="15"/>
  <c r="AI29" i="11" s="1"/>
  <c r="AI26" i="11"/>
  <c r="AI28" i="11" s="1"/>
  <c r="R18" i="15"/>
  <c r="AO26" i="11"/>
  <c r="AO28" i="11"/>
  <c r="L18" i="15"/>
  <c r="G6" i="15"/>
  <c r="G9" i="15" s="1"/>
  <c r="E9" i="3"/>
  <c r="K9" i="15"/>
  <c r="J6" i="15"/>
  <c r="H9" i="3"/>
  <c r="L7" i="11"/>
  <c r="L9" i="11"/>
  <c r="R21" i="15"/>
  <c r="R27" i="15"/>
  <c r="AO29" i="11" s="1"/>
  <c r="F8" i="3"/>
  <c r="G8" i="3"/>
  <c r="I6" i="15" s="1"/>
  <c r="AD26" i="11"/>
  <c r="J9" i="15"/>
  <c r="AG26" i="11"/>
  <c r="H6" i="15"/>
  <c r="AE26" i="11" s="1"/>
  <c r="AE28" i="11" s="1"/>
  <c r="F9" i="3"/>
  <c r="J18" i="15"/>
  <c r="P24" i="15"/>
  <c r="L24" i="15"/>
  <c r="R24" i="15"/>
  <c r="T12" i="3"/>
  <c r="T11" i="3"/>
  <c r="T14" i="3"/>
  <c r="T6" i="3"/>
  <c r="T19" i="3"/>
  <c r="T5" i="3"/>
  <c r="T4" i="3"/>
  <c r="V14" i="3"/>
  <c r="T18" i="3"/>
  <c r="T9" i="3"/>
  <c r="V4" i="3"/>
  <c r="V19" i="3"/>
  <c r="T21" i="3"/>
  <c r="T20" i="3"/>
  <c r="T15" i="3"/>
  <c r="T23" i="3" s="1"/>
  <c r="T8" i="3"/>
  <c r="V5" i="3"/>
  <c r="V15" i="3"/>
  <c r="T22" i="3"/>
  <c r="T17" i="3"/>
  <c r="T16" i="3"/>
  <c r="V21" i="3"/>
  <c r="V6" i="3"/>
  <c r="V12" i="3"/>
  <c r="V22" i="3"/>
  <c r="V17" i="3"/>
  <c r="V20" i="3"/>
  <c r="V8" i="3"/>
  <c r="V16" i="3"/>
  <c r="V10" i="3"/>
  <c r="V9" i="3"/>
  <c r="V18" i="3"/>
  <c r="V11" i="3"/>
  <c r="H9" i="15"/>
  <c r="H21" i="15" s="1"/>
  <c r="V23" i="3"/>
  <c r="F6" i="3"/>
  <c r="E7" i="11"/>
  <c r="E9" i="11" s="1"/>
  <c r="G6" i="3"/>
  <c r="F7" i="11"/>
  <c r="F9" i="11" s="1"/>
  <c r="I18" i="15" l="1"/>
  <c r="AF26" i="11"/>
  <c r="AF28" i="11" s="1"/>
  <c r="I9" i="15"/>
  <c r="I21" i="15" s="1"/>
  <c r="H24" i="15"/>
  <c r="H27" i="15"/>
  <c r="H18" i="15"/>
  <c r="P25" i="5"/>
  <c r="G9" i="3"/>
  <c r="G18" i="15"/>
  <c r="AL26" i="11"/>
  <c r="AL28" i="11" s="1"/>
  <c r="AB13" i="3"/>
  <c r="AB24" i="3" s="1"/>
  <c r="AD23" i="3"/>
  <c r="P45" i="12"/>
  <c r="O45" i="12" s="1"/>
  <c r="K191" i="12" s="1"/>
  <c r="X45" i="12"/>
  <c r="Y45" i="12" s="1"/>
  <c r="Q191" i="12" s="1"/>
  <c r="Y144" i="12"/>
  <c r="V145" i="12" s="1"/>
  <c r="T210" i="12" s="1"/>
  <c r="Y205" i="12"/>
  <c r="J25" i="5"/>
  <c r="N25" i="5"/>
  <c r="O9" i="15"/>
  <c r="O21" i="15" s="1"/>
  <c r="N9" i="15"/>
  <c r="N21" i="15" s="1"/>
  <c r="AK26" i="11"/>
  <c r="AK28" i="11" s="1"/>
  <c r="N18" i="15"/>
  <c r="AB23" i="3"/>
  <c r="X36" i="12"/>
  <c r="L41" i="12"/>
  <c r="D41" i="12"/>
  <c r="X23" i="3"/>
  <c r="X25" i="3" s="1"/>
  <c r="H13" i="6"/>
  <c r="H24" i="6" s="1"/>
  <c r="AA21" i="6"/>
  <c r="AJ21" i="6" s="1"/>
  <c r="X21" i="6"/>
  <c r="Z21" i="6"/>
  <c r="AI21" i="6" s="1"/>
  <c r="Q154" i="12"/>
  <c r="Q167" i="12"/>
  <c r="Q170" i="12"/>
  <c r="Q160" i="12"/>
  <c r="Q166" i="12"/>
  <c r="Q155" i="12"/>
  <c r="Q164" i="12"/>
  <c r="Q162" i="12"/>
  <c r="Q158" i="12"/>
  <c r="Q156" i="12"/>
  <c r="Q161" i="12"/>
  <c r="Q168" i="12"/>
  <c r="Q169" i="12"/>
  <c r="Q157" i="12"/>
  <c r="Q153" i="12"/>
  <c r="P153" i="12" s="1"/>
  <c r="Q159" i="12"/>
  <c r="Q163" i="12"/>
  <c r="Q165" i="12"/>
  <c r="E13" i="6"/>
  <c r="E24" i="6" s="1"/>
  <c r="K111" i="12"/>
  <c r="K109" i="12"/>
  <c r="K107" i="12"/>
  <c r="K108" i="12"/>
  <c r="K112" i="12"/>
  <c r="K113" i="12"/>
  <c r="K110" i="12"/>
  <c r="K106" i="12"/>
  <c r="U20" i="6"/>
  <c r="X20" i="6"/>
  <c r="AC21" i="6"/>
  <c r="AL21" i="6" s="1"/>
  <c r="H23" i="6"/>
  <c r="H25" i="6" s="1"/>
  <c r="U17" i="6"/>
  <c r="Y17" i="6"/>
  <c r="AC17" i="6"/>
  <c r="J15" i="15"/>
  <c r="J21" i="15" s="1"/>
  <c r="AG27" i="11"/>
  <c r="AG28" i="11" s="1"/>
  <c r="Q13" i="6"/>
  <c r="Q24" i="6" s="1"/>
  <c r="U4" i="6"/>
  <c r="U9" i="6"/>
  <c r="Y9" i="6" s="1"/>
  <c r="E156" i="12"/>
  <c r="E162" i="12"/>
  <c r="E161" i="12"/>
  <c r="E163" i="12"/>
  <c r="E155" i="12"/>
  <c r="D155" i="12" s="1"/>
  <c r="E154" i="12"/>
  <c r="E166" i="12"/>
  <c r="E160" i="12"/>
  <c r="E165" i="12"/>
  <c r="E170" i="12"/>
  <c r="D170" i="12" s="1"/>
  <c r="E157" i="12"/>
  <c r="E158" i="12"/>
  <c r="E164" i="12"/>
  <c r="E167" i="12"/>
  <c r="D167" i="12" s="1"/>
  <c r="C167" i="12" s="1"/>
  <c r="F206" i="12" s="1"/>
  <c r="E168" i="12"/>
  <c r="E159" i="12"/>
  <c r="E169" i="12"/>
  <c r="E39" i="12"/>
  <c r="X100" i="12"/>
  <c r="AD27" i="11"/>
  <c r="AD28" i="11" s="1"/>
  <c r="G15" i="15"/>
  <c r="G21" i="15" s="1"/>
  <c r="E101" i="12"/>
  <c r="E104" i="12"/>
  <c r="E111" i="12"/>
  <c r="D111" i="12" s="1"/>
  <c r="C111" i="12" s="1"/>
  <c r="I202" i="12" s="1"/>
  <c r="E112" i="12"/>
  <c r="D112" i="12" s="1"/>
  <c r="C112" i="12" s="1"/>
  <c r="H202" i="12" s="1"/>
  <c r="E106" i="12"/>
  <c r="D106" i="12" s="1"/>
  <c r="E102" i="12"/>
  <c r="E107" i="12"/>
  <c r="D107" i="12" s="1"/>
  <c r="E110" i="12"/>
  <c r="D110" i="12" s="1"/>
  <c r="C110" i="12" s="1"/>
  <c r="J202" i="12" s="1"/>
  <c r="E105" i="12"/>
  <c r="E108" i="12"/>
  <c r="D108" i="12" s="1"/>
  <c r="E100" i="12"/>
  <c r="E103" i="12"/>
  <c r="E109" i="12"/>
  <c r="D109" i="12" s="1"/>
  <c r="C109" i="12" s="1"/>
  <c r="K202" i="12" s="1"/>
  <c r="E113" i="12"/>
  <c r="D113" i="12" s="1"/>
  <c r="C113" i="12" s="1"/>
  <c r="G202" i="12" s="1"/>
  <c r="U7" i="6"/>
  <c r="X7" i="6"/>
  <c r="K163" i="12"/>
  <c r="L163" i="12" s="1"/>
  <c r="M163" i="12" s="1"/>
  <c r="R206" i="12" s="1"/>
  <c r="K170" i="12"/>
  <c r="K166" i="12"/>
  <c r="L166" i="12" s="1"/>
  <c r="M166" i="12" s="1"/>
  <c r="U206" i="12" s="1"/>
  <c r="K167" i="12"/>
  <c r="K169" i="12"/>
  <c r="L169" i="12" s="1"/>
  <c r="M169" i="12" s="1"/>
  <c r="X206" i="12" s="1"/>
  <c r="K168" i="12"/>
  <c r="L168" i="12" s="1"/>
  <c r="M168" i="12" s="1"/>
  <c r="W206" i="12" s="1"/>
  <c r="K161" i="12"/>
  <c r="L161" i="12" s="1"/>
  <c r="K162" i="12"/>
  <c r="L162" i="12" s="1"/>
  <c r="M162" i="12" s="1"/>
  <c r="Q206" i="12" s="1"/>
  <c r="K157" i="12"/>
  <c r="L157" i="12" s="1"/>
  <c r="K156" i="12"/>
  <c r="L156" i="12" s="1"/>
  <c r="K159" i="12"/>
  <c r="L159" i="12" s="1"/>
  <c r="K158" i="12"/>
  <c r="L158" i="12" s="1"/>
  <c r="K160" i="12"/>
  <c r="L160" i="12" s="1"/>
  <c r="K164" i="12"/>
  <c r="L164" i="12" s="1"/>
  <c r="M164" i="12" s="1"/>
  <c r="S206" i="12" s="1"/>
  <c r="K165" i="12"/>
  <c r="L165" i="12" s="1"/>
  <c r="M165" i="12" s="1"/>
  <c r="T206" i="12" s="1"/>
  <c r="W103" i="12"/>
  <c r="W101" i="12"/>
  <c r="W102" i="12"/>
  <c r="U22" i="6"/>
  <c r="AA22" i="6" s="1"/>
  <c r="AJ22" i="6" s="1"/>
  <c r="AC20" i="6"/>
  <c r="AL20" i="6" s="1"/>
  <c r="K23" i="6"/>
  <c r="K25" i="6" s="1"/>
  <c r="U14" i="6"/>
  <c r="Q23" i="6"/>
  <c r="Q25" i="6" s="1"/>
  <c r="E9" i="5"/>
  <c r="H161" i="12"/>
  <c r="T161" i="12" s="1"/>
  <c r="T134" i="12"/>
  <c r="T38" i="12"/>
  <c r="H65" i="12"/>
  <c r="T65" i="12" s="1"/>
  <c r="T42" i="12"/>
  <c r="H69" i="12"/>
  <c r="T69" i="12" s="1"/>
  <c r="H157" i="12"/>
  <c r="T157" i="12" s="1"/>
  <c r="T130" i="12"/>
  <c r="H66" i="12"/>
  <c r="T66" i="12" s="1"/>
  <c r="T39" i="12"/>
  <c r="H160" i="12"/>
  <c r="T160" i="12" s="1"/>
  <c r="T133" i="12"/>
  <c r="T137" i="12"/>
  <c r="H164" i="12"/>
  <c r="T164" i="12" s="1"/>
  <c r="T115" i="12"/>
  <c r="H141" i="12"/>
  <c r="K11" i="17"/>
  <c r="T132" i="12"/>
  <c r="H159" i="12"/>
  <c r="T159" i="12" s="1"/>
  <c r="D10" i="17"/>
  <c r="L10" i="17"/>
  <c r="T36" i="12"/>
  <c r="H63" i="12"/>
  <c r="T63" i="12" s="1"/>
  <c r="H67" i="12"/>
  <c r="T67" i="12" s="1"/>
  <c r="T40" i="12"/>
  <c r="H79" i="12"/>
  <c r="T79" i="12" s="1"/>
  <c r="T52" i="12"/>
  <c r="H165" i="12"/>
  <c r="T165" i="12" s="1"/>
  <c r="T138" i="12"/>
  <c r="H155" i="12"/>
  <c r="T155" i="12" s="1"/>
  <c r="T128" i="12"/>
  <c r="H64" i="12"/>
  <c r="T64" i="12" s="1"/>
  <c r="T37" i="12"/>
  <c r="H68" i="12"/>
  <c r="T68" i="12" s="1"/>
  <c r="T41" i="12"/>
  <c r="H80" i="12"/>
  <c r="T80" i="12" s="1"/>
  <c r="T53" i="12"/>
  <c r="V172" i="17"/>
  <c r="R172" i="17"/>
  <c r="G166" i="17"/>
  <c r="Z100" i="14"/>
  <c r="Z102" i="14" s="1"/>
  <c r="G132" i="17"/>
  <c r="Z20" i="14"/>
  <c r="Z31" i="14" s="1"/>
  <c r="F80" i="17"/>
  <c r="J80" i="17"/>
  <c r="V135" i="17"/>
  <c r="R135" i="17"/>
  <c r="J130" i="17"/>
  <c r="F130" i="17"/>
  <c r="V105" i="17"/>
  <c r="R105" i="17"/>
  <c r="V139" i="17"/>
  <c r="R139" i="17"/>
  <c r="AK55" i="13"/>
  <c r="AK66" i="13" s="1"/>
  <c r="G37" i="17"/>
  <c r="BK100" i="13"/>
  <c r="R130" i="17"/>
  <c r="V130" i="17"/>
  <c r="J67" i="17"/>
  <c r="V140" i="17"/>
  <c r="R140" i="17"/>
  <c r="J118" i="17"/>
  <c r="F118" i="17"/>
  <c r="R166" i="17"/>
  <c r="J165" i="17"/>
  <c r="F165" i="17"/>
  <c r="J163" i="17"/>
  <c r="F163" i="17"/>
  <c r="I164" i="17"/>
  <c r="AE30" i="14"/>
  <c r="AE32" i="14" s="1"/>
  <c r="R102" i="17"/>
  <c r="V102" i="17"/>
  <c r="F47" i="17"/>
  <c r="J47" i="17"/>
  <c r="J162" i="17"/>
  <c r="F162" i="17"/>
  <c r="J136" i="17"/>
  <c r="J172" i="17"/>
  <c r="F172" i="17"/>
  <c r="V111" i="17"/>
  <c r="R111" i="17"/>
  <c r="G17" i="17"/>
  <c r="I68" i="17"/>
  <c r="J68" i="17" s="1"/>
  <c r="V163" i="17"/>
  <c r="J168" i="17"/>
  <c r="J103" i="17"/>
  <c r="F103" i="17"/>
  <c r="G73" i="17"/>
  <c r="F73" i="17" s="1"/>
  <c r="AR17" i="13"/>
  <c r="AS17" i="13" s="1"/>
  <c r="AT17" i="13" s="1"/>
  <c r="T10" i="3" s="1"/>
  <c r="I72" i="17"/>
  <c r="BJ88" i="13"/>
  <c r="AJ57" i="13"/>
  <c r="AK57" i="13" s="1"/>
  <c r="I12" i="17"/>
  <c r="T59" i="13"/>
  <c r="U59" i="13" s="1"/>
  <c r="M65" i="13"/>
  <c r="M67" i="13" s="1"/>
  <c r="BB40" i="13" s="1"/>
  <c r="M86" i="13"/>
  <c r="M85" i="13"/>
  <c r="K54" i="14"/>
  <c r="K55" i="14" s="1"/>
  <c r="K66" i="14" s="1"/>
  <c r="K67" i="14" s="1"/>
  <c r="AZ40" i="14" s="1"/>
  <c r="BE88" i="13"/>
  <c r="AH82" i="13"/>
  <c r="AJ82" i="13" s="1"/>
  <c r="AK82" i="13" s="1"/>
  <c r="AF86" i="13"/>
  <c r="AJ86" i="13" s="1"/>
  <c r="AK86" i="13" s="1"/>
  <c r="U68" i="12" s="1"/>
  <c r="V68" i="12" s="1"/>
  <c r="R62" i="13"/>
  <c r="T62" i="13" s="1"/>
  <c r="U62" i="13" s="1"/>
  <c r="AZ60" i="13"/>
  <c r="BC60" i="13" s="1"/>
  <c r="AH59" i="13"/>
  <c r="AJ59" i="13" s="1"/>
  <c r="AK59" i="13" s="1"/>
  <c r="S48" i="12" s="1"/>
  <c r="AH57" i="13"/>
  <c r="AB56" i="13"/>
  <c r="AD56" i="13" s="1"/>
  <c r="AE56" i="13" s="1"/>
  <c r="BA46" i="13"/>
  <c r="BB46" i="13" s="1"/>
  <c r="BC46" i="13" s="1"/>
  <c r="AI24" i="13"/>
  <c r="AJ24" i="13" s="1"/>
  <c r="AK24" i="13" s="1"/>
  <c r="AQ17" i="13"/>
  <c r="P16" i="13"/>
  <c r="T16" i="13" s="1"/>
  <c r="U16" i="13" s="1"/>
  <c r="AO14" i="13"/>
  <c r="AP14" i="13" s="1"/>
  <c r="AR14" i="13" s="1"/>
  <c r="AS14" i="13" s="1"/>
  <c r="AZ98" i="14"/>
  <c r="BC98" i="14" s="1"/>
  <c r="AH95" i="14"/>
  <c r="AJ95" i="14" s="1"/>
  <c r="AK95" i="14" s="1"/>
  <c r="BE94" i="14"/>
  <c r="BJ94" i="14" s="1"/>
  <c r="AC61" i="14"/>
  <c r="AD61" i="14" s="1"/>
  <c r="AE61" i="14" s="1"/>
  <c r="AZ58" i="14"/>
  <c r="BC58" i="14" s="1"/>
  <c r="BA54" i="14"/>
  <c r="BB54" i="14" s="1"/>
  <c r="BC54" i="14" s="1"/>
  <c r="AQ23" i="14"/>
  <c r="AR23" i="14" s="1"/>
  <c r="AS23" i="14" s="1"/>
  <c r="AA17" i="13"/>
  <c r="AD17" i="13" s="1"/>
  <c r="AE17" i="13" s="1"/>
  <c r="X23" i="14"/>
  <c r="Y23" i="14" s="1"/>
  <c r="Z23" i="14" s="1"/>
  <c r="AA60" i="13"/>
  <c r="AD60" i="13" s="1"/>
  <c r="AE60" i="13" s="1"/>
  <c r="BF57" i="13"/>
  <c r="BG57" i="13" s="1"/>
  <c r="BJ57" i="13" s="1"/>
  <c r="BE14" i="13"/>
  <c r="BJ14" i="13" s="1"/>
  <c r="Q14" i="13"/>
  <c r="T14" i="13" s="1"/>
  <c r="U14" i="13" s="1"/>
  <c r="AG89" i="14"/>
  <c r="AJ89" i="14" s="1"/>
  <c r="AK89" i="14" s="1"/>
  <c r="AH85" i="14"/>
  <c r="AJ85" i="14" s="1"/>
  <c r="AK85" i="14" s="1"/>
  <c r="BD98" i="14" l="1"/>
  <c r="BC100" i="14"/>
  <c r="BC102" i="14" s="1"/>
  <c r="G27" i="15"/>
  <c r="G24" i="15"/>
  <c r="AT23" i="14"/>
  <c r="AS30" i="14"/>
  <c r="AS32" i="14" s="1"/>
  <c r="BD58" i="14"/>
  <c r="BC65" i="14"/>
  <c r="AK90" i="13"/>
  <c r="AK101" i="13" s="1"/>
  <c r="AK102" i="13" s="1"/>
  <c r="U64" i="12"/>
  <c r="I64" i="17"/>
  <c r="BD60" i="13"/>
  <c r="BC65" i="13"/>
  <c r="J27" i="15"/>
  <c r="J24" i="15"/>
  <c r="BK57" i="13"/>
  <c r="BJ65" i="13"/>
  <c r="BJ67" i="13" s="1"/>
  <c r="G14" i="17"/>
  <c r="S14" i="12"/>
  <c r="I51" i="17"/>
  <c r="I51" i="12"/>
  <c r="U110" i="17"/>
  <c r="U108" i="12"/>
  <c r="S12" i="6"/>
  <c r="G49" i="17"/>
  <c r="G49" i="12"/>
  <c r="BD54" i="14"/>
  <c r="BC55" i="14"/>
  <c r="BC66" i="14" s="1"/>
  <c r="U115" i="17"/>
  <c r="AK100" i="14"/>
  <c r="S18" i="6"/>
  <c r="U113" i="12"/>
  <c r="M90" i="13"/>
  <c r="M101" i="13" s="1"/>
  <c r="M102" i="13" s="1"/>
  <c r="BB75" i="13" s="1"/>
  <c r="J72" i="17"/>
  <c r="F72" i="17"/>
  <c r="K109" i="17"/>
  <c r="K115" i="17"/>
  <c r="K104" i="17"/>
  <c r="K105" i="17"/>
  <c r="K106" i="17"/>
  <c r="K108" i="17"/>
  <c r="K110" i="17"/>
  <c r="K111" i="17"/>
  <c r="K107" i="17"/>
  <c r="K103" i="17"/>
  <c r="K113" i="17"/>
  <c r="K114" i="17"/>
  <c r="K112" i="17"/>
  <c r="W169" i="17"/>
  <c r="W164" i="17"/>
  <c r="W168" i="17"/>
  <c r="W166" i="17"/>
  <c r="W163" i="17"/>
  <c r="W172" i="17"/>
  <c r="W170" i="17"/>
  <c r="W167" i="17"/>
  <c r="W165" i="17"/>
  <c r="W171" i="17"/>
  <c r="E162" i="17"/>
  <c r="E163" i="17"/>
  <c r="W102" i="17"/>
  <c r="W103" i="17"/>
  <c r="W104" i="17"/>
  <c r="W105" i="17"/>
  <c r="Q169" i="17"/>
  <c r="P169" i="17" s="1"/>
  <c r="O169" i="17" s="1"/>
  <c r="F208" i="17" s="1"/>
  <c r="Q167" i="17"/>
  <c r="P167" i="17" s="1"/>
  <c r="O167" i="17" s="1"/>
  <c r="H208" i="17" s="1"/>
  <c r="Q166" i="17"/>
  <c r="P166" i="17" s="1"/>
  <c r="O166" i="17" s="1"/>
  <c r="I208" i="17" s="1"/>
  <c r="Q168" i="17"/>
  <c r="P168" i="17" s="1"/>
  <c r="O168" i="17" s="1"/>
  <c r="G208" i="17" s="1"/>
  <c r="Q172" i="17"/>
  <c r="P172" i="17" s="1"/>
  <c r="Q170" i="17"/>
  <c r="P170" i="17" s="1"/>
  <c r="O170" i="17" s="1"/>
  <c r="E208" i="17" s="1"/>
  <c r="Q171" i="17"/>
  <c r="P171" i="17" s="1"/>
  <c r="O171" i="17" s="1"/>
  <c r="D208" i="17" s="1"/>
  <c r="F68" i="17"/>
  <c r="J73" i="17"/>
  <c r="AB14" i="6"/>
  <c r="AK14" i="6" s="1"/>
  <c r="Y14" i="6"/>
  <c r="X14" i="6"/>
  <c r="AC14" i="6"/>
  <c r="AL14" i="6" s="1"/>
  <c r="AA14" i="6"/>
  <c r="AJ14" i="6" s="1"/>
  <c r="Z14" i="6"/>
  <c r="AI14" i="6" s="1"/>
  <c r="AB22" i="6"/>
  <c r="AK22" i="6" s="1"/>
  <c r="P102" i="12"/>
  <c r="X102" i="12"/>
  <c r="L170" i="12"/>
  <c r="M170" i="12" s="1"/>
  <c r="D101" i="12"/>
  <c r="L101" i="12"/>
  <c r="D168" i="12"/>
  <c r="C168" i="12" s="1"/>
  <c r="E206" i="12" s="1"/>
  <c r="D157" i="12"/>
  <c r="D166" i="12"/>
  <c r="C166" i="12" s="1"/>
  <c r="G206" i="12" s="1"/>
  <c r="D161" i="12"/>
  <c r="L106" i="12"/>
  <c r="L112" i="12"/>
  <c r="M112" i="12" s="1"/>
  <c r="T202" i="12" s="1"/>
  <c r="L107" i="12"/>
  <c r="P165" i="12"/>
  <c r="O165" i="12" s="1"/>
  <c r="H207" i="12" s="1"/>
  <c r="X165" i="12"/>
  <c r="Y165" i="12" s="1"/>
  <c r="T207" i="12" s="1"/>
  <c r="P157" i="12"/>
  <c r="X157" i="12"/>
  <c r="P156" i="12"/>
  <c r="X156" i="12"/>
  <c r="X155" i="12"/>
  <c r="P155" i="12"/>
  <c r="P167" i="12"/>
  <c r="O167" i="12" s="1"/>
  <c r="F207" i="12" s="1"/>
  <c r="X167" i="12"/>
  <c r="Y167" i="12" s="1"/>
  <c r="V207" i="12" s="1"/>
  <c r="H16" i="11"/>
  <c r="AB25" i="3"/>
  <c r="O27" i="15"/>
  <c r="O24" i="15"/>
  <c r="F25" i="5"/>
  <c r="AE29" i="11"/>
  <c r="G12" i="17"/>
  <c r="F12" i="17" s="1"/>
  <c r="U20" i="13"/>
  <c r="U31" i="13" s="1"/>
  <c r="U32" i="13" s="1"/>
  <c r="S12" i="12"/>
  <c r="V48" i="12"/>
  <c r="R48" i="12"/>
  <c r="K162" i="17"/>
  <c r="L162" i="17" s="1"/>
  <c r="K163" i="17"/>
  <c r="L163" i="17" s="1"/>
  <c r="Q102" i="17"/>
  <c r="P102" i="17" s="1"/>
  <c r="Q105" i="17"/>
  <c r="P105" i="17" s="1"/>
  <c r="Q103" i="17"/>
  <c r="P103" i="17" s="1"/>
  <c r="Q104" i="17"/>
  <c r="P104" i="17" s="1"/>
  <c r="F37" i="17"/>
  <c r="J37" i="17"/>
  <c r="F132" i="17"/>
  <c r="J132" i="17"/>
  <c r="T141" i="12"/>
  <c r="H168" i="12"/>
  <c r="T168" i="12" s="1"/>
  <c r="AG7" i="6"/>
  <c r="L105" i="12"/>
  <c r="D105" i="12"/>
  <c r="D39" i="12"/>
  <c r="L39" i="12"/>
  <c r="C170" i="12"/>
  <c r="C172" i="12"/>
  <c r="M172" i="12" s="1"/>
  <c r="L154" i="12"/>
  <c r="D154" i="12"/>
  <c r="D162" i="12"/>
  <c r="C162" i="12" s="1"/>
  <c r="K206" i="12" s="1"/>
  <c r="AC4" i="6"/>
  <c r="AL4" i="6" s="1"/>
  <c r="AA4" i="6"/>
  <c r="AJ4" i="6" s="1"/>
  <c r="Y4" i="6"/>
  <c r="AH4" i="6" s="1"/>
  <c r="Z4" i="6"/>
  <c r="AB4" i="6"/>
  <c r="AK4" i="6" s="1"/>
  <c r="X4" i="6"/>
  <c r="AG20" i="6"/>
  <c r="L110" i="12"/>
  <c r="M110" i="12" s="1"/>
  <c r="R202" i="12" s="1"/>
  <c r="L108" i="12"/>
  <c r="L109" i="12"/>
  <c r="M109" i="12" s="1"/>
  <c r="Q202" i="12" s="1"/>
  <c r="X163" i="12"/>
  <c r="Y163" i="12" s="1"/>
  <c r="R207" i="12" s="1"/>
  <c r="P163" i="12"/>
  <c r="O163" i="12" s="1"/>
  <c r="J207" i="12" s="1"/>
  <c r="X169" i="12"/>
  <c r="Y169" i="12" s="1"/>
  <c r="X207" i="12" s="1"/>
  <c r="P169" i="12"/>
  <c r="O169" i="12" s="1"/>
  <c r="D207" i="12" s="1"/>
  <c r="P158" i="12"/>
  <c r="X158" i="12"/>
  <c r="X166" i="12"/>
  <c r="Y166" i="12" s="1"/>
  <c r="U207" i="12" s="1"/>
  <c r="P166" i="12"/>
  <c r="O166" i="12" s="1"/>
  <c r="G207" i="12" s="1"/>
  <c r="X154" i="12"/>
  <c r="P154" i="12"/>
  <c r="I24" i="15"/>
  <c r="I27" i="15"/>
  <c r="G139" i="17"/>
  <c r="Z30" i="14"/>
  <c r="Z32" i="14" s="1"/>
  <c r="D16" i="6"/>
  <c r="G137" i="12"/>
  <c r="I21" i="17"/>
  <c r="AK30" i="13"/>
  <c r="AK32" i="13" s="1"/>
  <c r="U21" i="12"/>
  <c r="G46" i="17"/>
  <c r="AK65" i="13"/>
  <c r="AK67" i="13" s="1"/>
  <c r="S46" i="12"/>
  <c r="BK14" i="13"/>
  <c r="BJ20" i="13"/>
  <c r="BJ31" i="13" s="1"/>
  <c r="BJ32" i="13" s="1"/>
  <c r="I15" i="17"/>
  <c r="AE20" i="13"/>
  <c r="AE31" i="13" s="1"/>
  <c r="AE32" i="13" s="1"/>
  <c r="I15" i="12"/>
  <c r="G116" i="17"/>
  <c r="AE65" i="14"/>
  <c r="AE67" i="14" s="1"/>
  <c r="L19" i="6"/>
  <c r="G114" i="12"/>
  <c r="AT14" i="13"/>
  <c r="AS20" i="13"/>
  <c r="AS31" i="13" s="1"/>
  <c r="AS32" i="13" s="1"/>
  <c r="BC55" i="13"/>
  <c r="BC66" i="13" s="1"/>
  <c r="BD46" i="13"/>
  <c r="BB41" i="13"/>
  <c r="K8" i="3"/>
  <c r="F17" i="17"/>
  <c r="J17" i="17"/>
  <c r="W140" i="17"/>
  <c r="W142" i="17"/>
  <c r="W143" i="17"/>
  <c r="W137" i="17"/>
  <c r="W144" i="17"/>
  <c r="W139" i="17"/>
  <c r="W130" i="17"/>
  <c r="W145" i="17"/>
  <c r="W136" i="17"/>
  <c r="W141" i="17"/>
  <c r="W134" i="17"/>
  <c r="W131" i="17"/>
  <c r="W135" i="17"/>
  <c r="W133" i="17"/>
  <c r="W138" i="17"/>
  <c r="W132" i="17"/>
  <c r="E132" i="17"/>
  <c r="E134" i="17"/>
  <c r="E138" i="17"/>
  <c r="E136" i="17"/>
  <c r="E133" i="17"/>
  <c r="E131" i="17"/>
  <c r="E135" i="17"/>
  <c r="E130" i="17"/>
  <c r="E137" i="17"/>
  <c r="L11" i="17"/>
  <c r="D11" i="17"/>
  <c r="X101" i="12"/>
  <c r="P101" i="12"/>
  <c r="L167" i="12"/>
  <c r="M167" i="12" s="1"/>
  <c r="V206" i="12" s="1"/>
  <c r="AB7" i="6"/>
  <c r="Z7" i="6"/>
  <c r="AI7" i="6" s="1"/>
  <c r="AA7" i="6"/>
  <c r="AJ7" i="6" s="1"/>
  <c r="Y7" i="6"/>
  <c r="AH7" i="6" s="1"/>
  <c r="AC7" i="6"/>
  <c r="AL7" i="6" s="1"/>
  <c r="D103" i="12"/>
  <c r="L103" i="12"/>
  <c r="X153" i="12"/>
  <c r="D169" i="12"/>
  <c r="C169" i="12" s="1"/>
  <c r="D206" i="12" s="1"/>
  <c r="D164" i="12"/>
  <c r="C164" i="12" s="1"/>
  <c r="I206" i="12" s="1"/>
  <c r="D165" i="12"/>
  <c r="C165" i="12" s="1"/>
  <c r="H206" i="12" s="1"/>
  <c r="D156" i="12"/>
  <c r="L155" i="12"/>
  <c r="AB17" i="6"/>
  <c r="AK17" i="6" s="1"/>
  <c r="Z17" i="6"/>
  <c r="AI17" i="6" s="1"/>
  <c r="X17" i="6"/>
  <c r="AA17" i="6"/>
  <c r="AJ17" i="6" s="1"/>
  <c r="Z20" i="6"/>
  <c r="AB20" i="6"/>
  <c r="AA20" i="6"/>
  <c r="Y20" i="6"/>
  <c r="L111" i="12"/>
  <c r="M111" i="12" s="1"/>
  <c r="S202" i="12" s="1"/>
  <c r="X159" i="12"/>
  <c r="P159" i="12"/>
  <c r="P168" i="12"/>
  <c r="O168" i="12" s="1"/>
  <c r="E207" i="12" s="1"/>
  <c r="X168" i="12"/>
  <c r="Y168" i="12" s="1"/>
  <c r="W207" i="12" s="1"/>
  <c r="X162" i="12"/>
  <c r="Y162" i="12" s="1"/>
  <c r="Q207" i="12" s="1"/>
  <c r="P162" i="12"/>
  <c r="O162" i="12" s="1"/>
  <c r="K207" i="12" s="1"/>
  <c r="X160" i="12"/>
  <c r="P160" i="12"/>
  <c r="U106" i="17"/>
  <c r="AK90" i="14"/>
  <c r="AK101" i="14" s="1"/>
  <c r="S8" i="6"/>
  <c r="U104" i="12"/>
  <c r="BK94" i="14"/>
  <c r="BJ100" i="14"/>
  <c r="BJ102" i="14" s="1"/>
  <c r="G45" i="17"/>
  <c r="AE65" i="13"/>
  <c r="AE67" i="13" s="1"/>
  <c r="G45" i="12"/>
  <c r="AZ41" i="14"/>
  <c r="I8" i="5"/>
  <c r="I48" i="17"/>
  <c r="U65" i="13"/>
  <c r="U67" i="13" s="1"/>
  <c r="I48" i="12"/>
  <c r="BK88" i="13"/>
  <c r="BJ90" i="13"/>
  <c r="BJ101" i="13" s="1"/>
  <c r="BJ102" i="13" s="1"/>
  <c r="E111" i="17"/>
  <c r="D111" i="17" s="1"/>
  <c r="C111" i="17" s="1"/>
  <c r="K203" i="17" s="1"/>
  <c r="E108" i="17"/>
  <c r="D108" i="17" s="1"/>
  <c r="E114" i="17"/>
  <c r="D114" i="17" s="1"/>
  <c r="C114" i="17" s="1"/>
  <c r="H203" i="17" s="1"/>
  <c r="E103" i="17"/>
  <c r="D103" i="17" s="1"/>
  <c r="E109" i="17"/>
  <c r="D109" i="17" s="1"/>
  <c r="E115" i="17"/>
  <c r="D115" i="17" s="1"/>
  <c r="C115" i="17" s="1"/>
  <c r="G203" i="17" s="1"/>
  <c r="E106" i="17"/>
  <c r="D106" i="17" s="1"/>
  <c r="E112" i="17"/>
  <c r="D112" i="17" s="1"/>
  <c r="C112" i="17" s="1"/>
  <c r="J203" i="17" s="1"/>
  <c r="E107" i="17"/>
  <c r="D107" i="17" s="1"/>
  <c r="E113" i="17"/>
  <c r="D113" i="17" s="1"/>
  <c r="C113" i="17" s="1"/>
  <c r="I203" i="17" s="1"/>
  <c r="E110" i="17"/>
  <c r="D110" i="17" s="1"/>
  <c r="E104" i="17"/>
  <c r="D104" i="17" s="1"/>
  <c r="E105" i="17"/>
  <c r="D105" i="17" s="1"/>
  <c r="G48" i="17"/>
  <c r="F48" i="17" s="1"/>
  <c r="J164" i="17"/>
  <c r="K166" i="17" s="1"/>
  <c r="F164" i="17"/>
  <c r="E165" i="17" s="1"/>
  <c r="Q130" i="17"/>
  <c r="P130" i="17" s="1"/>
  <c r="Q136" i="17"/>
  <c r="P136" i="17" s="1"/>
  <c r="Q134" i="17"/>
  <c r="P134" i="17" s="1"/>
  <c r="Q142" i="17"/>
  <c r="P142" i="17" s="1"/>
  <c r="O142" i="17" s="1"/>
  <c r="F206" i="17" s="1"/>
  <c r="Q138" i="17"/>
  <c r="P138" i="17" s="1"/>
  <c r="O138" i="17" s="1"/>
  <c r="J206" i="17" s="1"/>
  <c r="Q140" i="17"/>
  <c r="P140" i="17" s="1"/>
  <c r="O140" i="17" s="1"/>
  <c r="H206" i="17" s="1"/>
  <c r="Q135" i="17"/>
  <c r="P135" i="17" s="1"/>
  <c r="Q132" i="17"/>
  <c r="P132" i="17" s="1"/>
  <c r="Q133" i="17"/>
  <c r="P133" i="17" s="1"/>
  <c r="Q131" i="17"/>
  <c r="P131" i="17" s="1"/>
  <c r="Q141" i="17"/>
  <c r="P141" i="17" s="1"/>
  <c r="O141" i="17" s="1"/>
  <c r="G206" i="17" s="1"/>
  <c r="Q143" i="17"/>
  <c r="P143" i="17" s="1"/>
  <c r="O143" i="17" s="1"/>
  <c r="E206" i="17" s="1"/>
  <c r="Q144" i="17"/>
  <c r="P144" i="17" s="1"/>
  <c r="O144" i="17" s="1"/>
  <c r="D206" i="17" s="1"/>
  <c r="Q139" i="17"/>
  <c r="P139" i="17" s="1"/>
  <c r="O139" i="17" s="1"/>
  <c r="I206" i="17" s="1"/>
  <c r="Q137" i="17"/>
  <c r="P137" i="17" s="1"/>
  <c r="O137" i="17" s="1"/>
  <c r="K206" i="17" s="1"/>
  <c r="Q145" i="17"/>
  <c r="P145" i="17" s="1"/>
  <c r="K131" i="17"/>
  <c r="L131" i="17" s="1"/>
  <c r="K132" i="17"/>
  <c r="L132" i="17" s="1"/>
  <c r="K133" i="17"/>
  <c r="L133" i="17" s="1"/>
  <c r="K136" i="17"/>
  <c r="L136" i="17" s="1"/>
  <c r="K135" i="17"/>
  <c r="L135" i="17" s="1"/>
  <c r="K137" i="17"/>
  <c r="L137" i="17" s="1"/>
  <c r="M137" i="17" s="1"/>
  <c r="Q205" i="17" s="1"/>
  <c r="K130" i="17"/>
  <c r="L130" i="17" s="1"/>
  <c r="K134" i="17"/>
  <c r="L134" i="17" s="1"/>
  <c r="K138" i="17"/>
  <c r="L138" i="17" s="1"/>
  <c r="M138" i="17" s="1"/>
  <c r="R205" i="17" s="1"/>
  <c r="F166" i="17"/>
  <c r="J166" i="17"/>
  <c r="AC22" i="6"/>
  <c r="AL22" i="6" s="1"/>
  <c r="X22" i="6"/>
  <c r="Z22" i="6"/>
  <c r="Y22" i="6"/>
  <c r="AH22" i="6" s="1"/>
  <c r="P103" i="12"/>
  <c r="X103" i="12"/>
  <c r="L100" i="12"/>
  <c r="D100" i="12"/>
  <c r="D102" i="12"/>
  <c r="L102" i="12"/>
  <c r="D104" i="12"/>
  <c r="L104" i="12"/>
  <c r="D159" i="12"/>
  <c r="D158" i="12"/>
  <c r="D160" i="12"/>
  <c r="D163" i="12"/>
  <c r="C163" i="12" s="1"/>
  <c r="J206" i="12" s="1"/>
  <c r="AC9" i="6"/>
  <c r="AL9" i="6" s="1"/>
  <c r="AB9" i="6"/>
  <c r="AK9" i="6" s="1"/>
  <c r="Z9" i="6"/>
  <c r="AI9" i="6" s="1"/>
  <c r="AA9" i="6"/>
  <c r="AJ9" i="6" s="1"/>
  <c r="X9" i="6"/>
  <c r="L113" i="12"/>
  <c r="M113" i="12" s="1"/>
  <c r="U202" i="12" s="1"/>
  <c r="X161" i="12"/>
  <c r="P161" i="12"/>
  <c r="X164" i="12"/>
  <c r="Y164" i="12" s="1"/>
  <c r="S207" i="12" s="1"/>
  <c r="P164" i="12"/>
  <c r="O164" i="12" s="1"/>
  <c r="I207" i="12" s="1"/>
  <c r="P170" i="12"/>
  <c r="X170" i="12"/>
  <c r="Y170" i="12" s="1"/>
  <c r="AE21" i="6"/>
  <c r="AK21" i="6" s="1"/>
  <c r="AG21" i="6"/>
  <c r="R68" i="12"/>
  <c r="N27" i="15"/>
  <c r="N24" i="15"/>
  <c r="AK29" i="11" l="1"/>
  <c r="L25" i="5"/>
  <c r="Y207" i="12"/>
  <c r="Y171" i="12"/>
  <c r="AE9" i="6"/>
  <c r="AH9" i="6" s="1"/>
  <c r="AG9" i="6"/>
  <c r="BK90" i="13"/>
  <c r="BK101" i="13" s="1"/>
  <c r="BK102" i="13" s="1"/>
  <c r="P6" i="3" s="1"/>
  <c r="AD11" i="3"/>
  <c r="AD13" i="3" s="1"/>
  <c r="AD24" i="3" s="1"/>
  <c r="AD25" i="3" s="1"/>
  <c r="I9" i="5"/>
  <c r="K12" i="15"/>
  <c r="J45" i="17"/>
  <c r="F45" i="17"/>
  <c r="S13" i="6"/>
  <c r="S24" i="6" s="1"/>
  <c r="T8" i="6"/>
  <c r="U8" i="6"/>
  <c r="D135" i="17"/>
  <c r="D138" i="17"/>
  <c r="C138" i="17" s="1"/>
  <c r="J205" i="17" s="1"/>
  <c r="X138" i="17"/>
  <c r="Y138" i="17" s="1"/>
  <c r="R206" i="17" s="1"/>
  <c r="X134" i="17"/>
  <c r="X130" i="17"/>
  <c r="X143" i="17"/>
  <c r="Y143" i="17" s="1"/>
  <c r="W206" i="17" s="1"/>
  <c r="N19" i="6"/>
  <c r="U19" i="6" s="1"/>
  <c r="L23" i="6"/>
  <c r="L25" i="6" s="1"/>
  <c r="V46" i="12"/>
  <c r="R46" i="12"/>
  <c r="AE4" i="6"/>
  <c r="AG4" i="6"/>
  <c r="AE7" i="6"/>
  <c r="K171" i="17"/>
  <c r="K164" i="17"/>
  <c r="E13" i="17"/>
  <c r="E12" i="17"/>
  <c r="AL29" i="11"/>
  <c r="M25" i="5"/>
  <c r="X104" i="17"/>
  <c r="X103" i="17"/>
  <c r="E168" i="17"/>
  <c r="D162" i="17"/>
  <c r="X171" i="17"/>
  <c r="Y171" i="17" s="1"/>
  <c r="X208" i="17" s="1"/>
  <c r="X172" i="17"/>
  <c r="Y172" i="17" s="1"/>
  <c r="X164" i="17"/>
  <c r="Y164" i="17" s="1"/>
  <c r="Q208" i="17" s="1"/>
  <c r="P164" i="17"/>
  <c r="O164" i="17" s="1"/>
  <c r="K208" i="17" s="1"/>
  <c r="L113" i="17"/>
  <c r="M113" i="17" s="1"/>
  <c r="S203" i="17" s="1"/>
  <c r="L111" i="17"/>
  <c r="M111" i="17" s="1"/>
  <c r="Q203" i="17" s="1"/>
  <c r="L106" i="17"/>
  <c r="T18" i="6"/>
  <c r="S23" i="6"/>
  <c r="S25" i="6" s="1"/>
  <c r="BD55" i="14"/>
  <c r="BD66" i="14" s="1"/>
  <c r="Z14" i="5"/>
  <c r="Z15" i="5" s="1"/>
  <c r="Z26" i="5" s="1"/>
  <c r="Z27" i="5" s="1"/>
  <c r="J25" i="11" s="1"/>
  <c r="R108" i="12"/>
  <c r="V108" i="12"/>
  <c r="R14" i="12"/>
  <c r="V14" i="12"/>
  <c r="BD65" i="13"/>
  <c r="Z18" i="3"/>
  <c r="BC67" i="14"/>
  <c r="F48" i="12"/>
  <c r="J48" i="12"/>
  <c r="AK7" i="6"/>
  <c r="D137" i="17"/>
  <c r="C137" i="17" s="1"/>
  <c r="K205" i="17" s="1"/>
  <c r="D134" i="17"/>
  <c r="X133" i="17"/>
  <c r="X141" i="17"/>
  <c r="Y141" i="17" s="1"/>
  <c r="U206" i="17" s="1"/>
  <c r="X139" i="17"/>
  <c r="Y139" i="17" s="1"/>
  <c r="S206" i="17" s="1"/>
  <c r="X142" i="17"/>
  <c r="Y142" i="17" s="1"/>
  <c r="V206" i="17" s="1"/>
  <c r="K9" i="3"/>
  <c r="M6" i="15"/>
  <c r="J15" i="17"/>
  <c r="F15" i="17"/>
  <c r="J21" i="17"/>
  <c r="F21" i="17"/>
  <c r="F139" i="17"/>
  <c r="J139" i="17"/>
  <c r="K38" i="17"/>
  <c r="K37" i="17"/>
  <c r="K42" i="17"/>
  <c r="K43" i="17"/>
  <c r="K45" i="17"/>
  <c r="K39" i="17"/>
  <c r="K40" i="17"/>
  <c r="K44" i="17"/>
  <c r="K41" i="17"/>
  <c r="K170" i="17"/>
  <c r="K167" i="17"/>
  <c r="K165" i="17"/>
  <c r="L165" i="17" s="1"/>
  <c r="M165" i="17" s="1"/>
  <c r="R207" i="17" s="1"/>
  <c r="L16" i="11"/>
  <c r="X105" i="17"/>
  <c r="X102" i="17"/>
  <c r="E169" i="17"/>
  <c r="E172" i="17"/>
  <c r="E164" i="17"/>
  <c r="D164" i="17" s="1"/>
  <c r="C164" i="17" s="1"/>
  <c r="K207" i="17" s="1"/>
  <c r="X165" i="17"/>
  <c r="Y165" i="17" s="1"/>
  <c r="R208" i="17" s="1"/>
  <c r="P165" i="17"/>
  <c r="O165" i="17" s="1"/>
  <c r="J208" i="17" s="1"/>
  <c r="P163" i="17"/>
  <c r="X163" i="17"/>
  <c r="X169" i="17"/>
  <c r="Y169" i="17" s="1"/>
  <c r="V208" i="17" s="1"/>
  <c r="L103" i="17"/>
  <c r="L110" i="17"/>
  <c r="L105" i="17"/>
  <c r="L115" i="17"/>
  <c r="M115" i="17" s="1"/>
  <c r="U203" i="17" s="1"/>
  <c r="J12" i="17"/>
  <c r="AK102" i="14"/>
  <c r="F49" i="12"/>
  <c r="J49" i="12"/>
  <c r="V110" i="17"/>
  <c r="R110" i="17"/>
  <c r="J14" i="17"/>
  <c r="F14" i="17"/>
  <c r="E19" i="17" s="1"/>
  <c r="AG29" i="11"/>
  <c r="H25" i="5"/>
  <c r="J64" i="17"/>
  <c r="F64" i="17"/>
  <c r="BD65" i="14"/>
  <c r="BD67" i="14" s="1"/>
  <c r="K6" i="5" s="1"/>
  <c r="AA18" i="5"/>
  <c r="AA25" i="5" s="1"/>
  <c r="AA27" i="5" s="1"/>
  <c r="K23" i="11" s="1"/>
  <c r="E25" i="5"/>
  <c r="AD29" i="11"/>
  <c r="O170" i="12"/>
  <c r="O172" i="12"/>
  <c r="Y172" i="12" s="1"/>
  <c r="AN21" i="6"/>
  <c r="F45" i="12"/>
  <c r="J45" i="12"/>
  <c r="BK100" i="14"/>
  <c r="BK102" i="14" s="1"/>
  <c r="P6" i="5" s="1"/>
  <c r="AE19" i="5"/>
  <c r="AE25" i="5" s="1"/>
  <c r="AE27" i="5" s="1"/>
  <c r="O23" i="11" s="1"/>
  <c r="O24" i="11" s="1"/>
  <c r="R106" i="17"/>
  <c r="V106" i="17"/>
  <c r="AG17" i="6"/>
  <c r="AE17" i="6"/>
  <c r="D130" i="17"/>
  <c r="D131" i="17"/>
  <c r="D133" i="17"/>
  <c r="D132" i="17"/>
  <c r="X135" i="17"/>
  <c r="X136" i="17"/>
  <c r="X144" i="17"/>
  <c r="Y144" i="17" s="1"/>
  <c r="X206" i="17" s="1"/>
  <c r="X140" i="17"/>
  <c r="Y140" i="17" s="1"/>
  <c r="T206" i="17" s="1"/>
  <c r="AT20" i="13"/>
  <c r="AT31" i="13" s="1"/>
  <c r="AT32" i="13" s="1"/>
  <c r="E6" i="3" s="1"/>
  <c r="T7" i="3"/>
  <c r="T13" i="3" s="1"/>
  <c r="T24" i="3" s="1"/>
  <c r="T25" i="3" s="1"/>
  <c r="F116" i="17"/>
  <c r="J116" i="17"/>
  <c r="F46" i="17"/>
  <c r="J46" i="17"/>
  <c r="K53" i="17" s="1"/>
  <c r="L53" i="17" s="1"/>
  <c r="M53" i="17" s="1"/>
  <c r="F137" i="12"/>
  <c r="J137" i="12"/>
  <c r="AF29" i="11"/>
  <c r="G25" i="5"/>
  <c r="AE20" i="6"/>
  <c r="AI20" i="6" s="1"/>
  <c r="AI4" i="6"/>
  <c r="C206" i="12"/>
  <c r="C171" i="12"/>
  <c r="F172" i="12" s="1"/>
  <c r="J210" i="12" s="1"/>
  <c r="J226" i="12" s="1"/>
  <c r="AF18" i="11" s="1"/>
  <c r="E38" i="17"/>
  <c r="D38" i="17" s="1"/>
  <c r="E46" i="17"/>
  <c r="E41" i="17"/>
  <c r="D41" i="17" s="1"/>
  <c r="E48" i="17"/>
  <c r="E47" i="17"/>
  <c r="E45" i="17"/>
  <c r="D45" i="17" s="1"/>
  <c r="C45" i="17" s="1"/>
  <c r="K193" i="17" s="1"/>
  <c r="E42" i="17"/>
  <c r="D42" i="17" s="1"/>
  <c r="E44" i="17"/>
  <c r="D44" i="17" s="1"/>
  <c r="E50" i="17"/>
  <c r="E37" i="17"/>
  <c r="D37" i="17" s="1"/>
  <c r="E40" i="17"/>
  <c r="D40" i="17" s="1"/>
  <c r="E39" i="17"/>
  <c r="D39" i="17" s="1"/>
  <c r="E43" i="17"/>
  <c r="D43" i="17" s="1"/>
  <c r="K172" i="17"/>
  <c r="L172" i="17" s="1"/>
  <c r="M172" i="17" s="1"/>
  <c r="K169" i="17"/>
  <c r="L169" i="17" s="1"/>
  <c r="M169" i="17" s="1"/>
  <c r="V207" i="17" s="1"/>
  <c r="R12" i="12"/>
  <c r="V12" i="12"/>
  <c r="AG14" i="6"/>
  <c r="AE14" i="6"/>
  <c r="O172" i="17"/>
  <c r="O174" i="17"/>
  <c r="Y174" i="17" s="1"/>
  <c r="E167" i="17"/>
  <c r="D167" i="17" s="1"/>
  <c r="C167" i="17" s="1"/>
  <c r="H207" i="17" s="1"/>
  <c r="D163" i="17"/>
  <c r="E166" i="17"/>
  <c r="D166" i="17" s="1"/>
  <c r="C166" i="17" s="1"/>
  <c r="I207" i="17" s="1"/>
  <c r="X167" i="17"/>
  <c r="Y167" i="17" s="1"/>
  <c r="T208" i="17" s="1"/>
  <c r="X166" i="17"/>
  <c r="Y166" i="17" s="1"/>
  <c r="S208" i="17" s="1"/>
  <c r="L112" i="17"/>
  <c r="M112" i="17" s="1"/>
  <c r="R203" i="17" s="1"/>
  <c r="L108" i="17"/>
  <c r="L109" i="17"/>
  <c r="BB76" i="13"/>
  <c r="O8" i="3"/>
  <c r="V115" i="17"/>
  <c r="R115" i="17"/>
  <c r="J49" i="17"/>
  <c r="F49" i="17"/>
  <c r="E53" i="17" s="1"/>
  <c r="F51" i="12"/>
  <c r="J51" i="12"/>
  <c r="R64" i="12"/>
  <c r="V64" i="12"/>
  <c r="AG22" i="6"/>
  <c r="AE22" i="6"/>
  <c r="AI22" i="6" s="1"/>
  <c r="O147" i="17"/>
  <c r="Y147" i="17" s="1"/>
  <c r="O145" i="17"/>
  <c r="J48" i="17"/>
  <c r="R104" i="12"/>
  <c r="V104" i="12"/>
  <c r="D136" i="17"/>
  <c r="X132" i="17"/>
  <c r="X131" i="17"/>
  <c r="X145" i="17"/>
  <c r="Y145" i="17" s="1"/>
  <c r="X137" i="17"/>
  <c r="Y137" i="17" s="1"/>
  <c r="Q206" i="17" s="1"/>
  <c r="BD55" i="13"/>
  <c r="BD66" i="13" s="1"/>
  <c r="Z4" i="3"/>
  <c r="Z13" i="3" s="1"/>
  <c r="Z24" i="3" s="1"/>
  <c r="F114" i="12"/>
  <c r="J114" i="12"/>
  <c r="F15" i="12"/>
  <c r="J15" i="12"/>
  <c r="BK20" i="13"/>
  <c r="BK31" i="13" s="1"/>
  <c r="BK32" i="13" s="1"/>
  <c r="H6" i="3" s="1"/>
  <c r="V7" i="3"/>
  <c r="V13" i="3" s="1"/>
  <c r="V24" i="3" s="1"/>
  <c r="V25" i="3" s="1"/>
  <c r="R21" i="12"/>
  <c r="V21" i="12"/>
  <c r="D23" i="6"/>
  <c r="D25" i="6" s="1"/>
  <c r="E16" i="6"/>
  <c r="U16" i="6"/>
  <c r="AN7" i="6"/>
  <c r="K168" i="17"/>
  <c r="L168" i="17" s="1"/>
  <c r="M168" i="17" s="1"/>
  <c r="U207" i="17" s="1"/>
  <c r="M171" i="12"/>
  <c r="J172" i="12" s="1"/>
  <c r="Q210" i="12" s="1"/>
  <c r="Y206" i="12"/>
  <c r="AH14" i="6"/>
  <c r="E171" i="17"/>
  <c r="D171" i="17" s="1"/>
  <c r="C171" i="17" s="1"/>
  <c r="D207" i="17" s="1"/>
  <c r="E170" i="17"/>
  <c r="D170" i="17" s="1"/>
  <c r="C170" i="17" s="1"/>
  <c r="E207" i="17" s="1"/>
  <c r="X170" i="17"/>
  <c r="Y170" i="17" s="1"/>
  <c r="W208" i="17" s="1"/>
  <c r="X168" i="17"/>
  <c r="Y168" i="17" s="1"/>
  <c r="U208" i="17" s="1"/>
  <c r="L114" i="17"/>
  <c r="M114" i="17" s="1"/>
  <c r="T203" i="17" s="1"/>
  <c r="L107" i="17"/>
  <c r="L104" i="17"/>
  <c r="R113" i="12"/>
  <c r="V113" i="12"/>
  <c r="T12" i="6"/>
  <c r="J51" i="17"/>
  <c r="F51" i="17"/>
  <c r="E51" i="17" s="1"/>
  <c r="BK65" i="13"/>
  <c r="BK67" i="13" s="1"/>
  <c r="L6" i="3" s="1"/>
  <c r="Z15" i="3"/>
  <c r="Z23" i="3" s="1"/>
  <c r="BC67" i="13"/>
  <c r="AT30" i="14"/>
  <c r="AT32" i="14" s="1"/>
  <c r="E6" i="5" s="1"/>
  <c r="U18" i="5"/>
  <c r="U25" i="5" s="1"/>
  <c r="U27" i="5" s="1"/>
  <c r="E25" i="11" s="1"/>
  <c r="BD100" i="14"/>
  <c r="BD102" i="14" s="1"/>
  <c r="O6" i="5" s="1"/>
  <c r="AD23" i="5"/>
  <c r="AD25" i="5" s="1"/>
  <c r="AD27" i="5" s="1"/>
  <c r="N25" i="11" s="1"/>
  <c r="D53" i="17" l="1"/>
  <c r="X19" i="6"/>
  <c r="Y19" i="6"/>
  <c r="Z19" i="6"/>
  <c r="AI19" i="6" s="1"/>
  <c r="AC19" i="6"/>
  <c r="AB19" i="6"/>
  <c r="Y193" i="17"/>
  <c r="M54" i="17"/>
  <c r="K7" i="11"/>
  <c r="K9" i="11" s="1"/>
  <c r="AA16" i="6"/>
  <c r="AJ16" i="6" s="1"/>
  <c r="AC16" i="6"/>
  <c r="AL16" i="6" s="1"/>
  <c r="Y16" i="6"/>
  <c r="AH16" i="6" s="1"/>
  <c r="AB16" i="6"/>
  <c r="Z16" i="6"/>
  <c r="E22" i="12"/>
  <c r="E16" i="12"/>
  <c r="E17" i="12"/>
  <c r="E23" i="12"/>
  <c r="E21" i="12"/>
  <c r="E24" i="12"/>
  <c r="E18" i="12"/>
  <c r="E19" i="12"/>
  <c r="E26" i="12"/>
  <c r="E25" i="12"/>
  <c r="E20" i="12"/>
  <c r="E15" i="12"/>
  <c r="Q107" i="12"/>
  <c r="Q112" i="12"/>
  <c r="Q115" i="12"/>
  <c r="Q104" i="12"/>
  <c r="Q106" i="12"/>
  <c r="Q110" i="12"/>
  <c r="Q109" i="12"/>
  <c r="Q111" i="12"/>
  <c r="Q117" i="12"/>
  <c r="Q105" i="12"/>
  <c r="Q116" i="12"/>
  <c r="Q113" i="12"/>
  <c r="Q108" i="12"/>
  <c r="Q114" i="12"/>
  <c r="W18" i="12"/>
  <c r="W23" i="12"/>
  <c r="W26" i="12"/>
  <c r="W14" i="12"/>
  <c r="W25" i="12"/>
  <c r="W19" i="12"/>
  <c r="W22" i="12"/>
  <c r="W12" i="12"/>
  <c r="W17" i="12"/>
  <c r="W21" i="12"/>
  <c r="W16" i="12"/>
  <c r="W13" i="12"/>
  <c r="W24" i="12"/>
  <c r="W15" i="12"/>
  <c r="W20" i="12"/>
  <c r="E137" i="12"/>
  <c r="E138" i="12"/>
  <c r="E143" i="12"/>
  <c r="E140" i="12"/>
  <c r="E142" i="12"/>
  <c r="E139" i="12"/>
  <c r="E141" i="12"/>
  <c r="E119" i="17"/>
  <c r="E117" i="17"/>
  <c r="E118" i="17"/>
  <c r="E116" i="17"/>
  <c r="E71" i="17"/>
  <c r="E77" i="17"/>
  <c r="E67" i="17"/>
  <c r="E65" i="17"/>
  <c r="E76" i="17"/>
  <c r="E78" i="17"/>
  <c r="E72" i="17"/>
  <c r="E73" i="17"/>
  <c r="E64" i="17"/>
  <c r="E70" i="17"/>
  <c r="E79" i="17"/>
  <c r="E74" i="17"/>
  <c r="E68" i="17"/>
  <c r="E66" i="17"/>
  <c r="E69" i="17"/>
  <c r="E80" i="17"/>
  <c r="E75" i="17"/>
  <c r="K47" i="17"/>
  <c r="L47" i="17" s="1"/>
  <c r="M47" i="17" s="1"/>
  <c r="S193" i="17" s="1"/>
  <c r="L44" i="17"/>
  <c r="K49" i="17"/>
  <c r="L43" i="17"/>
  <c r="E141" i="17"/>
  <c r="E142" i="17"/>
  <c r="E140" i="17"/>
  <c r="E144" i="17"/>
  <c r="E139" i="17"/>
  <c r="E145" i="17"/>
  <c r="E143" i="17"/>
  <c r="J26" i="11"/>
  <c r="T23" i="6"/>
  <c r="E23" i="17"/>
  <c r="E21" i="17"/>
  <c r="E18" i="17"/>
  <c r="W51" i="12"/>
  <c r="W50" i="12"/>
  <c r="W49" i="12"/>
  <c r="W53" i="12"/>
  <c r="W46" i="12"/>
  <c r="W48" i="12"/>
  <c r="W52" i="12"/>
  <c r="W47" i="12"/>
  <c r="AC8" i="6"/>
  <c r="T13" i="6"/>
  <c r="T24" i="6" s="1"/>
  <c r="AH27" i="11"/>
  <c r="AH28" i="11" s="1"/>
  <c r="K15" i="15"/>
  <c r="K21" i="15" s="1"/>
  <c r="K18" i="15"/>
  <c r="AN9" i="6"/>
  <c r="X16" i="6"/>
  <c r="E23" i="6"/>
  <c r="E25" i="6" s="1"/>
  <c r="F16" i="11"/>
  <c r="K115" i="12"/>
  <c r="K116" i="12"/>
  <c r="K117" i="12"/>
  <c r="K114" i="12"/>
  <c r="AN22" i="6"/>
  <c r="C208" i="17"/>
  <c r="O173" i="17"/>
  <c r="R174" i="17" s="1"/>
  <c r="K211" i="17" s="1"/>
  <c r="Q22" i="12"/>
  <c r="P22" i="12" s="1"/>
  <c r="O22" i="12" s="1"/>
  <c r="G189" i="12" s="1"/>
  <c r="Q20" i="12"/>
  <c r="P20" i="12" s="1"/>
  <c r="O20" i="12" s="1"/>
  <c r="I189" i="12" s="1"/>
  <c r="Q17" i="12"/>
  <c r="P17" i="12" s="1"/>
  <c r="Q13" i="12"/>
  <c r="P13" i="12" s="1"/>
  <c r="Q26" i="12"/>
  <c r="P26" i="12" s="1"/>
  <c r="Q12" i="12"/>
  <c r="P12" i="12" s="1"/>
  <c r="Q15" i="12"/>
  <c r="P15" i="12" s="1"/>
  <c r="Q14" i="12"/>
  <c r="P14" i="12" s="1"/>
  <c r="Q24" i="12"/>
  <c r="P24" i="12" s="1"/>
  <c r="O24" i="12" s="1"/>
  <c r="E189" i="12" s="1"/>
  <c r="Q16" i="12"/>
  <c r="P16" i="12" s="1"/>
  <c r="Q25" i="12"/>
  <c r="P25" i="12" s="1"/>
  <c r="O25" i="12" s="1"/>
  <c r="D189" i="12" s="1"/>
  <c r="Q21" i="12"/>
  <c r="P21" i="12" s="1"/>
  <c r="O21" i="12" s="1"/>
  <c r="H189" i="12" s="1"/>
  <c r="Q19" i="12"/>
  <c r="P19" i="12" s="1"/>
  <c r="O19" i="12" s="1"/>
  <c r="J189" i="12" s="1"/>
  <c r="Q18" i="12"/>
  <c r="P18" i="12" s="1"/>
  <c r="O18" i="12" s="1"/>
  <c r="K189" i="12" s="1"/>
  <c r="Q23" i="12"/>
  <c r="P23" i="12" s="1"/>
  <c r="O23" i="12" s="1"/>
  <c r="F189" i="12" s="1"/>
  <c r="E49" i="17"/>
  <c r="D49" i="17" s="1"/>
  <c r="C49" i="17" s="1"/>
  <c r="G193" i="17" s="1"/>
  <c r="D16" i="11"/>
  <c r="X27" i="3"/>
  <c r="AJ20" i="6"/>
  <c r="O8" i="11"/>
  <c r="P12" i="5"/>
  <c r="K73" i="17"/>
  <c r="L73" i="17" s="1"/>
  <c r="M73" i="17" s="1"/>
  <c r="R194" i="17" s="1"/>
  <c r="K67" i="17"/>
  <c r="L67" i="17" s="1"/>
  <c r="K68" i="17"/>
  <c r="L68" i="17" s="1"/>
  <c r="K75" i="17"/>
  <c r="L75" i="17" s="1"/>
  <c r="M75" i="17" s="1"/>
  <c r="T194" i="17" s="1"/>
  <c r="K69" i="17"/>
  <c r="L69" i="17" s="1"/>
  <c r="K70" i="17"/>
  <c r="L70" i="17" s="1"/>
  <c r="K65" i="17"/>
  <c r="L65" i="17" s="1"/>
  <c r="K76" i="17"/>
  <c r="L76" i="17" s="1"/>
  <c r="M76" i="17" s="1"/>
  <c r="U194" i="17" s="1"/>
  <c r="K79" i="17"/>
  <c r="L79" i="17" s="1"/>
  <c r="M79" i="17" s="1"/>
  <c r="X194" i="17" s="1"/>
  <c r="K64" i="17"/>
  <c r="L64" i="17" s="1"/>
  <c r="K74" i="17"/>
  <c r="L74" i="17" s="1"/>
  <c r="M74" i="17" s="1"/>
  <c r="S194" i="17" s="1"/>
  <c r="K78" i="17"/>
  <c r="L78" i="17" s="1"/>
  <c r="M78" i="17" s="1"/>
  <c r="W194" i="17" s="1"/>
  <c r="K77" i="17"/>
  <c r="L77" i="17" s="1"/>
  <c r="M77" i="17" s="1"/>
  <c r="V194" i="17" s="1"/>
  <c r="K80" i="17"/>
  <c r="L80" i="17" s="1"/>
  <c r="M80" i="17" s="1"/>
  <c r="K71" i="17"/>
  <c r="L71" i="17" s="1"/>
  <c r="K66" i="17"/>
  <c r="L66" i="17" s="1"/>
  <c r="K72" i="17"/>
  <c r="L72" i="17" s="1"/>
  <c r="M72" i="17" s="1"/>
  <c r="Q194" i="17" s="1"/>
  <c r="L167" i="17"/>
  <c r="M167" i="17" s="1"/>
  <c r="T207" i="17" s="1"/>
  <c r="K50" i="17"/>
  <c r="L50" i="17" s="1"/>
  <c r="M50" i="17" s="1"/>
  <c r="V193" i="17" s="1"/>
  <c r="L40" i="17"/>
  <c r="K48" i="17"/>
  <c r="L48" i="17" s="1"/>
  <c r="M48" i="17" s="1"/>
  <c r="T193" i="17" s="1"/>
  <c r="L42" i="17"/>
  <c r="M9" i="15"/>
  <c r="M21" i="15" s="1"/>
  <c r="M18" i="15"/>
  <c r="AJ26" i="11"/>
  <c r="AJ28" i="11" s="1"/>
  <c r="D168" i="17"/>
  <c r="C168" i="17" s="1"/>
  <c r="G207" i="17" s="1"/>
  <c r="E16" i="17"/>
  <c r="E25" i="17"/>
  <c r="E24" i="17"/>
  <c r="L164" i="17"/>
  <c r="M164" i="17" s="1"/>
  <c r="Q207" i="17" s="1"/>
  <c r="AN4" i="6"/>
  <c r="D8" i="11"/>
  <c r="G12" i="5"/>
  <c r="L12" i="5"/>
  <c r="H12" i="5"/>
  <c r="I12" i="5"/>
  <c r="J12" i="5"/>
  <c r="E12" i="5"/>
  <c r="F12" i="5"/>
  <c r="M12" i="5"/>
  <c r="N12" i="5"/>
  <c r="N26" i="11"/>
  <c r="N8" i="11"/>
  <c r="N9" i="11" s="1"/>
  <c r="O12" i="5"/>
  <c r="Z25" i="3"/>
  <c r="U12" i="6"/>
  <c r="G7" i="11"/>
  <c r="G9" i="11" s="1"/>
  <c r="E114" i="12"/>
  <c r="D114" i="12" s="1"/>
  <c r="C114" i="12" s="1"/>
  <c r="F202" i="12" s="1"/>
  <c r="E117" i="12"/>
  <c r="D117" i="12" s="1"/>
  <c r="E116" i="12"/>
  <c r="D116" i="12" s="1"/>
  <c r="C116" i="12" s="1"/>
  <c r="D202" i="12" s="1"/>
  <c r="E115" i="12"/>
  <c r="D115" i="12" s="1"/>
  <c r="C115" i="12" s="1"/>
  <c r="E202" i="12" s="1"/>
  <c r="Y206" i="17"/>
  <c r="Y146" i="17"/>
  <c r="V147" i="17" s="1"/>
  <c r="T211" i="17" s="1"/>
  <c r="AK20" i="6"/>
  <c r="C206" i="17"/>
  <c r="O146" i="17"/>
  <c r="R147" i="17" s="1"/>
  <c r="G211" i="17" s="1"/>
  <c r="W73" i="12"/>
  <c r="W78" i="12"/>
  <c r="W64" i="12"/>
  <c r="W70" i="12"/>
  <c r="W72" i="12"/>
  <c r="W80" i="12"/>
  <c r="W74" i="12"/>
  <c r="W76" i="12"/>
  <c r="W75" i="12"/>
  <c r="W69" i="12"/>
  <c r="W71" i="12"/>
  <c r="W67" i="12"/>
  <c r="W68" i="12"/>
  <c r="W66" i="12"/>
  <c r="W79" i="12"/>
  <c r="W77" i="12"/>
  <c r="W65" i="12"/>
  <c r="Q6" i="15"/>
  <c r="O9" i="3"/>
  <c r="E52" i="17"/>
  <c r="D7" i="11"/>
  <c r="D9" i="11" s="1"/>
  <c r="W115" i="17"/>
  <c r="W108" i="17"/>
  <c r="W116" i="17"/>
  <c r="W113" i="17"/>
  <c r="W107" i="17"/>
  <c r="W106" i="17"/>
  <c r="W114" i="17"/>
  <c r="W117" i="17"/>
  <c r="W112" i="17"/>
  <c r="W119" i="17"/>
  <c r="W111" i="17"/>
  <c r="W110" i="17"/>
  <c r="W109" i="17"/>
  <c r="W118" i="17"/>
  <c r="K47" i="12"/>
  <c r="K45" i="12"/>
  <c r="K51" i="12"/>
  <c r="K53" i="12"/>
  <c r="K49" i="12"/>
  <c r="K48" i="12"/>
  <c r="K52" i="12"/>
  <c r="K46" i="12"/>
  <c r="K50" i="12"/>
  <c r="D24" i="11"/>
  <c r="K24" i="11"/>
  <c r="I24" i="11"/>
  <c r="G24" i="11"/>
  <c r="L24" i="11"/>
  <c r="D172" i="17"/>
  <c r="L170" i="17"/>
  <c r="M170" i="17" s="1"/>
  <c r="W207" i="17" s="1"/>
  <c r="L41" i="17"/>
  <c r="L39" i="17"/>
  <c r="K51" i="17"/>
  <c r="L51" i="17" s="1"/>
  <c r="M51" i="17" s="1"/>
  <c r="W193" i="17" s="1"/>
  <c r="L37" i="17"/>
  <c r="AH20" i="6"/>
  <c r="AN20" i="6" s="1"/>
  <c r="U18" i="6"/>
  <c r="Y208" i="17"/>
  <c r="Y173" i="17"/>
  <c r="V174" i="17" s="1"/>
  <c r="R211" i="17" s="1"/>
  <c r="E26" i="17"/>
  <c r="E17" i="17"/>
  <c r="E15" i="17"/>
  <c r="L171" i="17"/>
  <c r="M171" i="17" s="1"/>
  <c r="X207" i="17" s="1"/>
  <c r="N16" i="11"/>
  <c r="AD27" i="3"/>
  <c r="V172" i="12"/>
  <c r="R210" i="12" s="1"/>
  <c r="L166" i="17"/>
  <c r="M166" i="17" s="1"/>
  <c r="S207" i="17" s="1"/>
  <c r="M26" i="11"/>
  <c r="E26" i="11"/>
  <c r="F26" i="11"/>
  <c r="H26" i="11"/>
  <c r="K21" i="12"/>
  <c r="L21" i="12" s="1"/>
  <c r="M21" i="12" s="1"/>
  <c r="T188" i="12" s="1"/>
  <c r="K19" i="12"/>
  <c r="L19" i="12" s="1"/>
  <c r="M19" i="12" s="1"/>
  <c r="R188" i="12" s="1"/>
  <c r="K16" i="12"/>
  <c r="L16" i="12" s="1"/>
  <c r="K24" i="12"/>
  <c r="L24" i="12" s="1"/>
  <c r="M24" i="12" s="1"/>
  <c r="W188" i="12" s="1"/>
  <c r="K20" i="12"/>
  <c r="L20" i="12" s="1"/>
  <c r="M20" i="12" s="1"/>
  <c r="S188" i="12" s="1"/>
  <c r="K15" i="12"/>
  <c r="L15" i="12" s="1"/>
  <c r="K23" i="12"/>
  <c r="L23" i="12" s="1"/>
  <c r="M23" i="12" s="1"/>
  <c r="V188" i="12" s="1"/>
  <c r="K22" i="12"/>
  <c r="L22" i="12" s="1"/>
  <c r="M22" i="12" s="1"/>
  <c r="U188" i="12" s="1"/>
  <c r="K18" i="12"/>
  <c r="L18" i="12" s="1"/>
  <c r="M18" i="12" s="1"/>
  <c r="Q188" i="12" s="1"/>
  <c r="K26" i="12"/>
  <c r="L26" i="12" s="1"/>
  <c r="M26" i="12" s="1"/>
  <c r="K17" i="12"/>
  <c r="L17" i="12" s="1"/>
  <c r="K25" i="12"/>
  <c r="L25" i="12" s="1"/>
  <c r="M25" i="12" s="1"/>
  <c r="X188" i="12" s="1"/>
  <c r="W112" i="12"/>
  <c r="X112" i="12" s="1"/>
  <c r="Y112" i="12" s="1"/>
  <c r="T203" i="12" s="1"/>
  <c r="W116" i="12"/>
  <c r="X116" i="12" s="1"/>
  <c r="Y116" i="12" s="1"/>
  <c r="X203" i="12" s="1"/>
  <c r="W106" i="12"/>
  <c r="X106" i="12" s="1"/>
  <c r="W104" i="12"/>
  <c r="X104" i="12" s="1"/>
  <c r="W113" i="12"/>
  <c r="X113" i="12" s="1"/>
  <c r="Y113" i="12" s="1"/>
  <c r="U203" i="12" s="1"/>
  <c r="W109" i="12"/>
  <c r="X109" i="12" s="1"/>
  <c r="Y109" i="12" s="1"/>
  <c r="Q203" i="12" s="1"/>
  <c r="W111" i="12"/>
  <c r="X111" i="12" s="1"/>
  <c r="Y111" i="12" s="1"/>
  <c r="S203" i="12" s="1"/>
  <c r="W107" i="12"/>
  <c r="X107" i="12" s="1"/>
  <c r="W105" i="12"/>
  <c r="X105" i="12" s="1"/>
  <c r="W115" i="12"/>
  <c r="X115" i="12" s="1"/>
  <c r="Y115" i="12" s="1"/>
  <c r="W203" i="12" s="1"/>
  <c r="W110" i="12"/>
  <c r="X110" i="12" s="1"/>
  <c r="Y110" i="12" s="1"/>
  <c r="R203" i="12" s="1"/>
  <c r="W117" i="12"/>
  <c r="X117" i="12" s="1"/>
  <c r="Y117" i="12" s="1"/>
  <c r="W114" i="12"/>
  <c r="X114" i="12" s="1"/>
  <c r="Y114" i="12" s="1"/>
  <c r="V203" i="12" s="1"/>
  <c r="W108" i="12"/>
  <c r="X108" i="12" s="1"/>
  <c r="Q69" i="12"/>
  <c r="P69" i="12" s="1"/>
  <c r="Q68" i="12"/>
  <c r="P68" i="12" s="1"/>
  <c r="Q65" i="12"/>
  <c r="P65" i="12" s="1"/>
  <c r="Q78" i="12"/>
  <c r="P78" i="12" s="1"/>
  <c r="O78" i="12" s="1"/>
  <c r="E193" i="12" s="1"/>
  <c r="Q72" i="12"/>
  <c r="P72" i="12" s="1"/>
  <c r="O72" i="12" s="1"/>
  <c r="K193" i="12" s="1"/>
  <c r="Q79" i="12"/>
  <c r="P79" i="12" s="1"/>
  <c r="O79" i="12" s="1"/>
  <c r="D193" i="12" s="1"/>
  <c r="Q67" i="12"/>
  <c r="P67" i="12" s="1"/>
  <c r="Q66" i="12"/>
  <c r="P66" i="12" s="1"/>
  <c r="Q73" i="12"/>
  <c r="P73" i="12" s="1"/>
  <c r="O73" i="12" s="1"/>
  <c r="J193" i="12" s="1"/>
  <c r="Q80" i="12"/>
  <c r="P80" i="12" s="1"/>
  <c r="Q77" i="12"/>
  <c r="P77" i="12" s="1"/>
  <c r="O77" i="12" s="1"/>
  <c r="F193" i="12" s="1"/>
  <c r="Q64" i="12"/>
  <c r="P64" i="12" s="1"/>
  <c r="Q74" i="12"/>
  <c r="P74" i="12" s="1"/>
  <c r="O74" i="12" s="1"/>
  <c r="I193" i="12" s="1"/>
  <c r="Q71" i="12"/>
  <c r="P71" i="12" s="1"/>
  <c r="Q70" i="12"/>
  <c r="P70" i="12" s="1"/>
  <c r="Q75" i="12"/>
  <c r="P75" i="12" s="1"/>
  <c r="O75" i="12" s="1"/>
  <c r="H193" i="12" s="1"/>
  <c r="Q76" i="12"/>
  <c r="P76" i="12" s="1"/>
  <c r="O76" i="12" s="1"/>
  <c r="G193" i="12" s="1"/>
  <c r="AN14" i="6"/>
  <c r="Y207" i="17"/>
  <c r="M173" i="17"/>
  <c r="D47" i="17"/>
  <c r="C47" i="17" s="1"/>
  <c r="I193" i="17" s="1"/>
  <c r="K143" i="12"/>
  <c r="L143" i="12" s="1"/>
  <c r="M143" i="12" s="1"/>
  <c r="K138" i="12"/>
  <c r="L138" i="12" s="1"/>
  <c r="M138" i="12" s="1"/>
  <c r="T204" i="12" s="1"/>
  <c r="K139" i="12"/>
  <c r="L139" i="12" s="1"/>
  <c r="M139" i="12" s="1"/>
  <c r="U204" i="12" s="1"/>
  <c r="K140" i="12"/>
  <c r="L140" i="12" s="1"/>
  <c r="M140" i="12" s="1"/>
  <c r="V204" i="12" s="1"/>
  <c r="K141" i="12"/>
  <c r="L141" i="12" s="1"/>
  <c r="M141" i="12" s="1"/>
  <c r="W204" i="12" s="1"/>
  <c r="K137" i="12"/>
  <c r="L137" i="12" s="1"/>
  <c r="M137" i="12" s="1"/>
  <c r="S204" i="12" s="1"/>
  <c r="K142" i="12"/>
  <c r="L142" i="12" s="1"/>
  <c r="M142" i="12" s="1"/>
  <c r="X204" i="12" s="1"/>
  <c r="K119" i="17"/>
  <c r="L119" i="17" s="1"/>
  <c r="M119" i="17" s="1"/>
  <c r="K116" i="17"/>
  <c r="L116" i="17" s="1"/>
  <c r="M116" i="17" s="1"/>
  <c r="V203" i="17" s="1"/>
  <c r="K117" i="17"/>
  <c r="L117" i="17" s="1"/>
  <c r="M117" i="17" s="1"/>
  <c r="W203" i="17" s="1"/>
  <c r="K118" i="17"/>
  <c r="L118" i="17" s="1"/>
  <c r="M118" i="17" s="1"/>
  <c r="X203" i="17" s="1"/>
  <c r="AH17" i="6"/>
  <c r="AN17" i="6" s="1"/>
  <c r="AL17" i="6"/>
  <c r="Q108" i="17"/>
  <c r="P108" i="17" s="1"/>
  <c r="Q119" i="17"/>
  <c r="P119" i="17" s="1"/>
  <c r="Q113" i="17"/>
  <c r="P113" i="17" s="1"/>
  <c r="O113" i="17" s="1"/>
  <c r="I204" i="17" s="1"/>
  <c r="Q116" i="17"/>
  <c r="P116" i="17" s="1"/>
  <c r="O116" i="17" s="1"/>
  <c r="F204" i="17" s="1"/>
  <c r="Q107" i="17"/>
  <c r="P107" i="17" s="1"/>
  <c r="Q117" i="17"/>
  <c r="P117" i="17" s="1"/>
  <c r="O117" i="17" s="1"/>
  <c r="E204" i="17" s="1"/>
  <c r="Q118" i="17"/>
  <c r="P118" i="17" s="1"/>
  <c r="O118" i="17" s="1"/>
  <c r="D204" i="17" s="1"/>
  <c r="Q115" i="17"/>
  <c r="P115" i="17" s="1"/>
  <c r="O115" i="17" s="1"/>
  <c r="G204" i="17" s="1"/>
  <c r="Q109" i="17"/>
  <c r="P109" i="17" s="1"/>
  <c r="Q111" i="17"/>
  <c r="P111" i="17" s="1"/>
  <c r="O111" i="17" s="1"/>
  <c r="K204" i="17" s="1"/>
  <c r="Q112" i="17"/>
  <c r="P112" i="17" s="1"/>
  <c r="O112" i="17" s="1"/>
  <c r="J204" i="17" s="1"/>
  <c r="Q114" i="17"/>
  <c r="P114" i="17" s="1"/>
  <c r="O114" i="17" s="1"/>
  <c r="H204" i="17" s="1"/>
  <c r="Q106" i="17"/>
  <c r="P106" i="17" s="1"/>
  <c r="Q110" i="17"/>
  <c r="P110" i="17" s="1"/>
  <c r="E53" i="12"/>
  <c r="D53" i="12" s="1"/>
  <c r="E45" i="12"/>
  <c r="D45" i="12" s="1"/>
  <c r="C45" i="12" s="1"/>
  <c r="K190" i="12" s="1"/>
  <c r="E50" i="12"/>
  <c r="D50" i="12" s="1"/>
  <c r="C50" i="12" s="1"/>
  <c r="F190" i="12" s="1"/>
  <c r="E47" i="12"/>
  <c r="D47" i="12" s="1"/>
  <c r="C47" i="12" s="1"/>
  <c r="I190" i="12" s="1"/>
  <c r="E51" i="12"/>
  <c r="D51" i="12" s="1"/>
  <c r="C51" i="12" s="1"/>
  <c r="E190" i="12" s="1"/>
  <c r="E52" i="12"/>
  <c r="D52" i="12" s="1"/>
  <c r="C52" i="12" s="1"/>
  <c r="D190" i="12" s="1"/>
  <c r="E46" i="12"/>
  <c r="D46" i="12" s="1"/>
  <c r="C46" i="12" s="1"/>
  <c r="J190" i="12" s="1"/>
  <c r="E48" i="12"/>
  <c r="D48" i="12" s="1"/>
  <c r="C48" i="12" s="1"/>
  <c r="H190" i="12" s="1"/>
  <c r="E49" i="12"/>
  <c r="D49" i="12" s="1"/>
  <c r="C49" i="12" s="1"/>
  <c r="G190" i="12" s="1"/>
  <c r="C207" i="12"/>
  <c r="O171" i="12"/>
  <c r="R172" i="12" s="1"/>
  <c r="K210" i="12" s="1"/>
  <c r="J8" i="11"/>
  <c r="K12" i="5"/>
  <c r="K24" i="17"/>
  <c r="L24" i="17" s="1"/>
  <c r="M24" i="17" s="1"/>
  <c r="W192" i="17" s="1"/>
  <c r="K23" i="17"/>
  <c r="L23" i="17" s="1"/>
  <c r="M23" i="17" s="1"/>
  <c r="V192" i="17" s="1"/>
  <c r="K18" i="17"/>
  <c r="L18" i="17" s="1"/>
  <c r="M18" i="17" s="1"/>
  <c r="Q192" i="17" s="1"/>
  <c r="K14" i="17"/>
  <c r="K20" i="17"/>
  <c r="K22" i="17"/>
  <c r="L22" i="17" s="1"/>
  <c r="M22" i="17" s="1"/>
  <c r="U192" i="17" s="1"/>
  <c r="K26" i="17"/>
  <c r="L26" i="17" s="1"/>
  <c r="M26" i="17" s="1"/>
  <c r="K15" i="17"/>
  <c r="L15" i="17" s="1"/>
  <c r="K25" i="17"/>
  <c r="L25" i="17" s="1"/>
  <c r="M25" i="17" s="1"/>
  <c r="X192" i="17" s="1"/>
  <c r="K21" i="17"/>
  <c r="L21" i="17" s="1"/>
  <c r="M21" i="17" s="1"/>
  <c r="T192" i="17" s="1"/>
  <c r="K19" i="17"/>
  <c r="L19" i="17" s="1"/>
  <c r="M19" i="17" s="1"/>
  <c r="R192" i="17" s="1"/>
  <c r="K17" i="17"/>
  <c r="L17" i="17" s="1"/>
  <c r="K12" i="17"/>
  <c r="L12" i="17" s="1"/>
  <c r="K13" i="17"/>
  <c r="L13" i="17" s="1"/>
  <c r="K16" i="17"/>
  <c r="L16" i="17" s="1"/>
  <c r="D169" i="17"/>
  <c r="C169" i="17" s="1"/>
  <c r="F207" i="17" s="1"/>
  <c r="AB27" i="3"/>
  <c r="K52" i="17"/>
  <c r="L52" i="17" s="1"/>
  <c r="M52" i="17" s="1"/>
  <c r="X193" i="17" s="1"/>
  <c r="K46" i="17"/>
  <c r="L46" i="17" s="1"/>
  <c r="M46" i="17" s="1"/>
  <c r="R193" i="17" s="1"/>
  <c r="L45" i="17"/>
  <c r="M45" i="17" s="1"/>
  <c r="Q193" i="17" s="1"/>
  <c r="L38" i="17"/>
  <c r="K145" i="17"/>
  <c r="L145" i="17" s="1"/>
  <c r="M145" i="17" s="1"/>
  <c r="K144" i="17"/>
  <c r="L144" i="17" s="1"/>
  <c r="M144" i="17" s="1"/>
  <c r="X205" i="17" s="1"/>
  <c r="K143" i="17"/>
  <c r="L143" i="17" s="1"/>
  <c r="M143" i="17" s="1"/>
  <c r="W205" i="17" s="1"/>
  <c r="K141" i="17"/>
  <c r="L141" i="17" s="1"/>
  <c r="M141" i="17" s="1"/>
  <c r="U205" i="17" s="1"/>
  <c r="K140" i="17"/>
  <c r="L140" i="17" s="1"/>
  <c r="M140" i="17" s="1"/>
  <c r="T205" i="17" s="1"/>
  <c r="K142" i="17"/>
  <c r="L142" i="17" s="1"/>
  <c r="M142" i="17" s="1"/>
  <c r="V205" i="17" s="1"/>
  <c r="K139" i="17"/>
  <c r="L139" i="17" s="1"/>
  <c r="M139" i="17" s="1"/>
  <c r="S205" i="17" s="1"/>
  <c r="BD67" i="13"/>
  <c r="K6" i="3" s="1"/>
  <c r="I12" i="3" s="1"/>
  <c r="E20" i="17"/>
  <c r="D20" i="17" s="1"/>
  <c r="C20" i="17" s="1"/>
  <c r="I192" i="17" s="1"/>
  <c r="E22" i="17"/>
  <c r="E14" i="17"/>
  <c r="D14" i="17" s="1"/>
  <c r="Q47" i="12"/>
  <c r="P47" i="12" s="1"/>
  <c r="O47" i="12" s="1"/>
  <c r="I191" i="12" s="1"/>
  <c r="Q52" i="12"/>
  <c r="P52" i="12" s="1"/>
  <c r="O52" i="12" s="1"/>
  <c r="D191" i="12" s="1"/>
  <c r="Q51" i="12"/>
  <c r="P51" i="12" s="1"/>
  <c r="O51" i="12" s="1"/>
  <c r="E191" i="12" s="1"/>
  <c r="Q48" i="12"/>
  <c r="P48" i="12" s="1"/>
  <c r="O48" i="12" s="1"/>
  <c r="H191" i="12" s="1"/>
  <c r="Q46" i="12"/>
  <c r="P46" i="12" s="1"/>
  <c r="O46" i="12" s="1"/>
  <c r="J191" i="12" s="1"/>
  <c r="Q50" i="12"/>
  <c r="P50" i="12" s="1"/>
  <c r="O50" i="12" s="1"/>
  <c r="F191" i="12" s="1"/>
  <c r="Q49" i="12"/>
  <c r="P49" i="12" s="1"/>
  <c r="O49" i="12" s="1"/>
  <c r="G191" i="12" s="1"/>
  <c r="Q53" i="12"/>
  <c r="P53" i="12" s="1"/>
  <c r="N23" i="6"/>
  <c r="N25" i="6" s="1"/>
  <c r="AA19" i="6"/>
  <c r="AJ19" i="6" s="1"/>
  <c r="X8" i="6"/>
  <c r="Y8" i="6"/>
  <c r="AH8" i="6" s="1"/>
  <c r="AB8" i="6"/>
  <c r="Z8" i="6"/>
  <c r="AI8" i="6" s="1"/>
  <c r="AA8" i="6"/>
  <c r="O7" i="11"/>
  <c r="O9" i="11" s="1"/>
  <c r="P12" i="3"/>
  <c r="D165" i="17"/>
  <c r="C165" i="17" s="1"/>
  <c r="J207" i="17" s="1"/>
  <c r="O53" i="12" l="1"/>
  <c r="AE8" i="6"/>
  <c r="AJ8" i="6" s="1"/>
  <c r="AG8" i="6"/>
  <c r="D22" i="17"/>
  <c r="C22" i="17" s="1"/>
  <c r="G192" i="17" s="1"/>
  <c r="Y192" i="17"/>
  <c r="M27" i="17"/>
  <c r="O119" i="17"/>
  <c r="D46" i="17"/>
  <c r="C46" i="17" s="1"/>
  <c r="J193" i="17" s="1"/>
  <c r="O80" i="12"/>
  <c r="Y118" i="12"/>
  <c r="Y203" i="12"/>
  <c r="D17" i="17"/>
  <c r="Z18" i="6"/>
  <c r="AA18" i="6"/>
  <c r="AB18" i="6"/>
  <c r="X18" i="6"/>
  <c r="Y18" i="6"/>
  <c r="C172" i="17"/>
  <c r="C174" i="17"/>
  <c r="M174" i="17" s="1"/>
  <c r="L52" i="12"/>
  <c r="M52" i="12" s="1"/>
  <c r="X190" i="12" s="1"/>
  <c r="L51" i="12"/>
  <c r="M51" i="12" s="1"/>
  <c r="W190" i="12" s="1"/>
  <c r="X109" i="17"/>
  <c r="X112" i="17"/>
  <c r="Y112" i="17" s="1"/>
  <c r="R204" i="17" s="1"/>
  <c r="X107" i="17"/>
  <c r="X115" i="17"/>
  <c r="Y115" i="17" s="1"/>
  <c r="U204" i="17" s="1"/>
  <c r="E12" i="3"/>
  <c r="O12" i="3"/>
  <c r="Q9" i="15"/>
  <c r="Q21" i="15" s="1"/>
  <c r="Q18" i="15"/>
  <c r="AN26" i="11"/>
  <c r="AN28" i="11" s="1"/>
  <c r="X66" i="12"/>
  <c r="X69" i="12"/>
  <c r="X80" i="12"/>
  <c r="Y80" i="12" s="1"/>
  <c r="X78" i="12"/>
  <c r="Y78" i="12" s="1"/>
  <c r="W193" i="12" s="1"/>
  <c r="H12" i="3"/>
  <c r="D25" i="17"/>
  <c r="C25" i="17" s="1"/>
  <c r="D192" i="17" s="1"/>
  <c r="D50" i="17"/>
  <c r="C50" i="17" s="1"/>
  <c r="F193" i="17" s="1"/>
  <c r="L117" i="12"/>
  <c r="M117" i="12" s="1"/>
  <c r="X48" i="12"/>
  <c r="Y48" i="12" s="1"/>
  <c r="T191" i="12" s="1"/>
  <c r="X50" i="12"/>
  <c r="Y50" i="12" s="1"/>
  <c r="V191" i="12" s="1"/>
  <c r="D23" i="17"/>
  <c r="C23" i="17" s="1"/>
  <c r="F192" i="17" s="1"/>
  <c r="D144" i="17"/>
  <c r="C144" i="17" s="1"/>
  <c r="D205" i="17" s="1"/>
  <c r="D75" i="17"/>
  <c r="C75" i="17" s="1"/>
  <c r="H194" i="17" s="1"/>
  <c r="D68" i="17"/>
  <c r="D64" i="17"/>
  <c r="D76" i="17"/>
  <c r="C76" i="17" s="1"/>
  <c r="G194" i="17" s="1"/>
  <c r="D71" i="17"/>
  <c r="D117" i="17"/>
  <c r="C117" i="17" s="1"/>
  <c r="E203" i="17" s="1"/>
  <c r="D142" i="12"/>
  <c r="C142" i="12" s="1"/>
  <c r="D204" i="12" s="1"/>
  <c r="D137" i="12"/>
  <c r="C137" i="12" s="1"/>
  <c r="I204" i="12" s="1"/>
  <c r="X24" i="12"/>
  <c r="Y24" i="12" s="1"/>
  <c r="W189" i="12" s="1"/>
  <c r="X17" i="12"/>
  <c r="X25" i="12"/>
  <c r="Y25" i="12" s="1"/>
  <c r="X189" i="12" s="1"/>
  <c r="X18" i="12"/>
  <c r="Y18" i="12" s="1"/>
  <c r="Q189" i="12" s="1"/>
  <c r="P116" i="12"/>
  <c r="O116" i="12" s="1"/>
  <c r="D203" i="12" s="1"/>
  <c r="P109" i="12"/>
  <c r="O109" i="12" s="1"/>
  <c r="K203" i="12" s="1"/>
  <c r="P115" i="12"/>
  <c r="O115" i="12" s="1"/>
  <c r="E203" i="12" s="1"/>
  <c r="D20" i="12"/>
  <c r="C20" i="12" s="1"/>
  <c r="I188" i="12" s="1"/>
  <c r="D18" i="12"/>
  <c r="C18" i="12" s="1"/>
  <c r="K188" i="12" s="1"/>
  <c r="D17" i="12"/>
  <c r="L12" i="3"/>
  <c r="AK19" i="6"/>
  <c r="AE19" i="6"/>
  <c r="AG19" i="6" s="1"/>
  <c r="AN19" i="6" s="1"/>
  <c r="D26" i="17"/>
  <c r="L48" i="12"/>
  <c r="M48" i="12" s="1"/>
  <c r="T190" i="12" s="1"/>
  <c r="L45" i="12"/>
  <c r="M45" i="12" s="1"/>
  <c r="Q190" i="12" s="1"/>
  <c r="X110" i="17"/>
  <c r="X117" i="17"/>
  <c r="Y117" i="17" s="1"/>
  <c r="W204" i="17" s="1"/>
  <c r="X113" i="17"/>
  <c r="Y113" i="17" s="1"/>
  <c r="S204" i="17" s="1"/>
  <c r="F12" i="3"/>
  <c r="N12" i="3"/>
  <c r="X65" i="12"/>
  <c r="X68" i="12"/>
  <c r="X75" i="12"/>
  <c r="Y75" i="12" s="1"/>
  <c r="T193" i="12" s="1"/>
  <c r="X72" i="12"/>
  <c r="Y72" i="12" s="1"/>
  <c r="Q193" i="12" s="1"/>
  <c r="X73" i="12"/>
  <c r="Y73" i="12" s="1"/>
  <c r="R193" i="12" s="1"/>
  <c r="C119" i="12"/>
  <c r="M119" i="12" s="1"/>
  <c r="C117" i="12"/>
  <c r="AA12" i="6"/>
  <c r="Z12" i="6"/>
  <c r="AI12" i="6" s="1"/>
  <c r="Y12" i="6"/>
  <c r="AH12" i="6" s="1"/>
  <c r="X12" i="6"/>
  <c r="AB12" i="6"/>
  <c r="D16" i="17"/>
  <c r="M27" i="15"/>
  <c r="M24" i="15"/>
  <c r="L116" i="12"/>
  <c r="M116" i="12" s="1"/>
  <c r="X202" i="12" s="1"/>
  <c r="AL8" i="6"/>
  <c r="X46" i="12"/>
  <c r="Y46" i="12" s="1"/>
  <c r="R191" i="12" s="1"/>
  <c r="X51" i="12"/>
  <c r="Y51" i="12" s="1"/>
  <c r="W191" i="12" s="1"/>
  <c r="D12" i="17"/>
  <c r="D143" i="17"/>
  <c r="C143" i="17" s="1"/>
  <c r="E205" i="17" s="1"/>
  <c r="D140" i="17"/>
  <c r="C140" i="17" s="1"/>
  <c r="H205" i="17" s="1"/>
  <c r="L49" i="17"/>
  <c r="M49" i="17" s="1"/>
  <c r="U193" i="17" s="1"/>
  <c r="D80" i="17"/>
  <c r="D74" i="17"/>
  <c r="C74" i="17" s="1"/>
  <c r="I194" i="17" s="1"/>
  <c r="D73" i="17"/>
  <c r="C73" i="17" s="1"/>
  <c r="J194" i="17" s="1"/>
  <c r="D65" i="17"/>
  <c r="D119" i="17"/>
  <c r="D140" i="12"/>
  <c r="C140" i="12" s="1"/>
  <c r="F204" i="12" s="1"/>
  <c r="D48" i="17"/>
  <c r="C48" i="17" s="1"/>
  <c r="H193" i="17" s="1"/>
  <c r="X13" i="12"/>
  <c r="X12" i="12"/>
  <c r="X14" i="12"/>
  <c r="P114" i="12"/>
  <c r="O114" i="12" s="1"/>
  <c r="F203" i="12" s="1"/>
  <c r="P105" i="12"/>
  <c r="P110" i="12"/>
  <c r="O110" i="12" s="1"/>
  <c r="J203" i="12" s="1"/>
  <c r="P112" i="12"/>
  <c r="O112" i="12" s="1"/>
  <c r="H203" i="12" s="1"/>
  <c r="D25" i="12"/>
  <c r="C25" i="12" s="1"/>
  <c r="D188" i="12" s="1"/>
  <c r="D24" i="12"/>
  <c r="C24" i="12" s="1"/>
  <c r="E188" i="12" s="1"/>
  <c r="D16" i="12"/>
  <c r="AL19" i="6"/>
  <c r="D51" i="17"/>
  <c r="C51" i="17" s="1"/>
  <c r="E193" i="17" s="1"/>
  <c r="Y205" i="17"/>
  <c r="M146" i="17"/>
  <c r="AK8" i="6"/>
  <c r="J7" i="11"/>
  <c r="J9" i="11" s="1"/>
  <c r="J10" i="11" s="1"/>
  <c r="K12" i="3"/>
  <c r="L20" i="17"/>
  <c r="M20" i="17" s="1"/>
  <c r="S192" i="17" s="1"/>
  <c r="M144" i="12"/>
  <c r="Y204" i="12"/>
  <c r="J174" i="17"/>
  <c r="Q211" i="17" s="1"/>
  <c r="M27" i="12"/>
  <c r="Y188" i="12"/>
  <c r="D15" i="17"/>
  <c r="L50" i="12"/>
  <c r="M50" i="12" s="1"/>
  <c r="V190" i="12" s="1"/>
  <c r="L49" i="12"/>
  <c r="M49" i="12" s="1"/>
  <c r="U190" i="12" s="1"/>
  <c r="L47" i="12"/>
  <c r="M47" i="12" s="1"/>
  <c r="S190" i="12" s="1"/>
  <c r="X111" i="17"/>
  <c r="Y111" i="17" s="1"/>
  <c r="Q204" i="17" s="1"/>
  <c r="X114" i="17"/>
  <c r="Y114" i="17" s="1"/>
  <c r="T204" i="17" s="1"/>
  <c r="X116" i="17"/>
  <c r="Y116" i="17" s="1"/>
  <c r="V204" i="17" s="1"/>
  <c r="G12" i="3"/>
  <c r="J12" i="3"/>
  <c r="D52" i="17"/>
  <c r="C52" i="17" s="1"/>
  <c r="D193" i="17" s="1"/>
  <c r="X77" i="12"/>
  <c r="Y77" i="12" s="1"/>
  <c r="V193" i="12" s="1"/>
  <c r="X67" i="12"/>
  <c r="X76" i="12"/>
  <c r="Y76" i="12" s="1"/>
  <c r="U193" i="12" s="1"/>
  <c r="X70" i="12"/>
  <c r="Z27" i="3"/>
  <c r="J16" i="11"/>
  <c r="X16" i="11" s="1"/>
  <c r="Y194" i="17"/>
  <c r="M81" i="17"/>
  <c r="L115" i="12"/>
  <c r="M115" i="12" s="1"/>
  <c r="W202" i="12" s="1"/>
  <c r="AE16" i="6"/>
  <c r="AG16" i="6" s="1"/>
  <c r="K27" i="15"/>
  <c r="K24" i="15"/>
  <c r="X47" i="12"/>
  <c r="Y47" i="12" s="1"/>
  <c r="S191" i="12" s="1"/>
  <c r="X53" i="12"/>
  <c r="Y53" i="12" s="1"/>
  <c r="D18" i="17"/>
  <c r="C18" i="17" s="1"/>
  <c r="K192" i="17" s="1"/>
  <c r="T25" i="6"/>
  <c r="D145" i="17"/>
  <c r="D142" i="17"/>
  <c r="C142" i="17" s="1"/>
  <c r="F205" i="17" s="1"/>
  <c r="D69" i="17"/>
  <c r="D79" i="17"/>
  <c r="C79" i="17" s="1"/>
  <c r="D194" i="17" s="1"/>
  <c r="D72" i="17"/>
  <c r="C72" i="17" s="1"/>
  <c r="K194" i="17" s="1"/>
  <c r="D67" i="17"/>
  <c r="D116" i="17"/>
  <c r="C116" i="17" s="1"/>
  <c r="F203" i="17" s="1"/>
  <c r="D141" i="12"/>
  <c r="C141" i="12" s="1"/>
  <c r="E204" i="12" s="1"/>
  <c r="D143" i="12"/>
  <c r="X20" i="12"/>
  <c r="Y20" i="12" s="1"/>
  <c r="S189" i="12" s="1"/>
  <c r="X16" i="12"/>
  <c r="X22" i="12"/>
  <c r="Y22" i="12" s="1"/>
  <c r="U189" i="12" s="1"/>
  <c r="X26" i="12"/>
  <c r="Y26" i="12" s="1"/>
  <c r="P108" i="12"/>
  <c r="P117" i="12"/>
  <c r="P106" i="12"/>
  <c r="P107" i="12"/>
  <c r="D26" i="12"/>
  <c r="D21" i="12"/>
  <c r="C21" i="12" s="1"/>
  <c r="H188" i="12" s="1"/>
  <c r="D22" i="12"/>
  <c r="C22" i="12" s="1"/>
  <c r="G188" i="12" s="1"/>
  <c r="D19" i="17"/>
  <c r="C19" i="17" s="1"/>
  <c r="J192" i="17" s="1"/>
  <c r="L14" i="17"/>
  <c r="C55" i="12"/>
  <c r="M55" i="12" s="1"/>
  <c r="C53" i="12"/>
  <c r="M120" i="17"/>
  <c r="Y203" i="17"/>
  <c r="D13" i="17"/>
  <c r="L46" i="12"/>
  <c r="M46" i="12" s="1"/>
  <c r="R190" i="12" s="1"/>
  <c r="L53" i="12"/>
  <c r="M53" i="12" s="1"/>
  <c r="X118" i="17"/>
  <c r="Y118" i="17" s="1"/>
  <c r="X204" i="17" s="1"/>
  <c r="X119" i="17"/>
  <c r="Y119" i="17" s="1"/>
  <c r="X106" i="17"/>
  <c r="X108" i="17"/>
  <c r="M12" i="3"/>
  <c r="H10" i="11"/>
  <c r="D10" i="11"/>
  <c r="M10" i="11"/>
  <c r="E10" i="11"/>
  <c r="L10" i="11"/>
  <c r="I10" i="11"/>
  <c r="F10" i="11"/>
  <c r="X79" i="12"/>
  <c r="Y79" i="12" s="1"/>
  <c r="X193" i="12" s="1"/>
  <c r="X71" i="12"/>
  <c r="X74" i="12"/>
  <c r="Y74" i="12" s="1"/>
  <c r="S193" i="12" s="1"/>
  <c r="X64" i="12"/>
  <c r="G10" i="11"/>
  <c r="D24" i="17"/>
  <c r="C24" i="17" s="1"/>
  <c r="E192" i="17" s="1"/>
  <c r="O26" i="12"/>
  <c r="O28" i="12"/>
  <c r="Y28" i="12" s="1"/>
  <c r="L114" i="12"/>
  <c r="M114" i="12" s="1"/>
  <c r="V202" i="12" s="1"/>
  <c r="V27" i="3"/>
  <c r="AC12" i="6"/>
  <c r="AL12" i="6" s="1"/>
  <c r="X52" i="12"/>
  <c r="Y52" i="12" s="1"/>
  <c r="X191" i="12" s="1"/>
  <c r="X49" i="12"/>
  <c r="Y49" i="12" s="1"/>
  <c r="U191" i="12" s="1"/>
  <c r="D21" i="17"/>
  <c r="C21" i="17" s="1"/>
  <c r="H192" i="17" s="1"/>
  <c r="AC18" i="6"/>
  <c r="AL18" i="6" s="1"/>
  <c r="D139" i="17"/>
  <c r="C139" i="17" s="1"/>
  <c r="I205" i="17" s="1"/>
  <c r="D141" i="17"/>
  <c r="C141" i="17" s="1"/>
  <c r="G205" i="17" s="1"/>
  <c r="D66" i="17"/>
  <c r="D70" i="17"/>
  <c r="D78" i="17"/>
  <c r="C78" i="17" s="1"/>
  <c r="E194" i="17" s="1"/>
  <c r="D77" i="17"/>
  <c r="C77" i="17" s="1"/>
  <c r="F194" i="17" s="1"/>
  <c r="D118" i="17"/>
  <c r="C118" i="17" s="1"/>
  <c r="D203" i="17" s="1"/>
  <c r="D139" i="12"/>
  <c r="C139" i="12" s="1"/>
  <c r="G204" i="12" s="1"/>
  <c r="D138" i="12"/>
  <c r="C138" i="12" s="1"/>
  <c r="H204" i="12" s="1"/>
  <c r="X15" i="12"/>
  <c r="X21" i="12"/>
  <c r="Y21" i="12" s="1"/>
  <c r="T189" i="12" s="1"/>
  <c r="X19" i="12"/>
  <c r="Y19" i="12" s="1"/>
  <c r="R189" i="12" s="1"/>
  <c r="X23" i="12"/>
  <c r="Y23" i="12" s="1"/>
  <c r="V189" i="12" s="1"/>
  <c r="P113" i="12"/>
  <c r="O113" i="12" s="1"/>
  <c r="G203" i="12" s="1"/>
  <c r="P111" i="12"/>
  <c r="O111" i="12" s="1"/>
  <c r="I203" i="12" s="1"/>
  <c r="P104" i="12"/>
  <c r="D15" i="12"/>
  <c r="D19" i="12"/>
  <c r="C19" i="12" s="1"/>
  <c r="J188" i="12" s="1"/>
  <c r="D23" i="12"/>
  <c r="C23" i="12" s="1"/>
  <c r="F188" i="12" s="1"/>
  <c r="AI16" i="6"/>
  <c r="AH19" i="6"/>
  <c r="C53" i="17"/>
  <c r="C55" i="17"/>
  <c r="M55" i="17" s="1"/>
  <c r="J55" i="17" s="1"/>
  <c r="S197" i="17" s="1"/>
  <c r="T227" i="17" l="1"/>
  <c r="AM8" i="11" s="1"/>
  <c r="C54" i="17"/>
  <c r="F55" i="17" s="1"/>
  <c r="H197" i="17" s="1"/>
  <c r="C193" i="17"/>
  <c r="O117" i="12"/>
  <c r="O119" i="12"/>
  <c r="Y119" i="12" s="1"/>
  <c r="V119" i="12" s="1"/>
  <c r="AH29" i="11"/>
  <c r="I25" i="5"/>
  <c r="C119" i="17"/>
  <c r="C121" i="17"/>
  <c r="M121" i="17" s="1"/>
  <c r="C80" i="17"/>
  <c r="C82" i="17"/>
  <c r="M82" i="17" s="1"/>
  <c r="J82" i="17" s="1"/>
  <c r="U197" i="17" s="1"/>
  <c r="AJ12" i="6"/>
  <c r="AJ23" i="6" s="1"/>
  <c r="V6" i="11" s="1"/>
  <c r="AK16" i="6"/>
  <c r="AN16" i="6" s="1"/>
  <c r="M118" i="12"/>
  <c r="J119" i="12" s="1"/>
  <c r="Y202" i="12"/>
  <c r="N10" i="11"/>
  <c r="Q27" i="15"/>
  <c r="Q24" i="15"/>
  <c r="AE18" i="6"/>
  <c r="AG18" i="6"/>
  <c r="O82" i="12"/>
  <c r="Y82" i="12" s="1"/>
  <c r="C204" i="17"/>
  <c r="O120" i="17"/>
  <c r="AN8" i="6"/>
  <c r="AG23" i="6"/>
  <c r="C191" i="12"/>
  <c r="O54" i="12"/>
  <c r="M54" i="12"/>
  <c r="J55" i="12" s="1"/>
  <c r="S196" i="12" s="1"/>
  <c r="Y190" i="12"/>
  <c r="J121" i="17"/>
  <c r="C28" i="12"/>
  <c r="M28" i="12" s="1"/>
  <c r="C26" i="12"/>
  <c r="Y191" i="12"/>
  <c r="Y54" i="12"/>
  <c r="V55" i="12" s="1"/>
  <c r="T196" i="12" s="1"/>
  <c r="T226" i="12" s="1"/>
  <c r="AM18" i="11" s="1"/>
  <c r="AE12" i="6"/>
  <c r="AK12" i="6" s="1"/>
  <c r="AK23" i="6" s="1"/>
  <c r="W6" i="11" s="1"/>
  <c r="AG12" i="6"/>
  <c r="C118" i="12"/>
  <c r="F119" i="12" s="1"/>
  <c r="C202" i="12"/>
  <c r="AK18" i="6"/>
  <c r="O81" i="12"/>
  <c r="C193" i="12"/>
  <c r="J28" i="17"/>
  <c r="C189" i="12"/>
  <c r="O27" i="12"/>
  <c r="R28" i="12" s="1"/>
  <c r="G196" i="12" s="1"/>
  <c r="G226" i="12" s="1"/>
  <c r="AC18" i="11" s="1"/>
  <c r="C190" i="12"/>
  <c r="C54" i="12"/>
  <c r="F55" i="12" s="1"/>
  <c r="H196" i="12" s="1"/>
  <c r="Y189" i="12"/>
  <c r="Y27" i="12"/>
  <c r="V28" i="12" s="1"/>
  <c r="R196" i="12" s="1"/>
  <c r="R226" i="12" s="1"/>
  <c r="AK18" i="11" s="1"/>
  <c r="C145" i="12"/>
  <c r="M145" i="12" s="1"/>
  <c r="J145" i="12" s="1"/>
  <c r="S210" i="12" s="1"/>
  <c r="C143" i="12"/>
  <c r="C145" i="17"/>
  <c r="C147" i="17"/>
  <c r="M147" i="17" s="1"/>
  <c r="J147" i="17" s="1"/>
  <c r="S211" i="17" s="1"/>
  <c r="V16" i="11"/>
  <c r="W16" i="11"/>
  <c r="AJ29" i="11"/>
  <c r="K25" i="5"/>
  <c r="U16" i="11"/>
  <c r="C173" i="17"/>
  <c r="F174" i="17" s="1"/>
  <c r="J211" i="17" s="1"/>
  <c r="C207" i="17"/>
  <c r="AJ18" i="6"/>
  <c r="O10" i="11"/>
  <c r="Y120" i="17"/>
  <c r="Y204" i="17"/>
  <c r="J28" i="12"/>
  <c r="K10" i="11"/>
  <c r="AL23" i="6"/>
  <c r="X6" i="11" s="1"/>
  <c r="C26" i="17"/>
  <c r="C28" i="17"/>
  <c r="M28" i="17" s="1"/>
  <c r="T16" i="11"/>
  <c r="Y193" i="12"/>
  <c r="Y81" i="12"/>
  <c r="V82" i="12" s="1"/>
  <c r="AH18" i="6"/>
  <c r="AH23" i="6" s="1"/>
  <c r="T6" i="11" s="1"/>
  <c r="AI18" i="6"/>
  <c r="AI23" i="6" s="1"/>
  <c r="U6" i="11" s="1"/>
  <c r="O121" i="17"/>
  <c r="Y121" i="17" s="1"/>
  <c r="O55" i="12"/>
  <c r="Y55" i="12" s="1"/>
  <c r="S227" i="17" l="1"/>
  <c r="AL8" i="11" s="1"/>
  <c r="V196" i="12"/>
  <c r="V226" i="12" s="1"/>
  <c r="AO18" i="11" s="1"/>
  <c r="V210" i="12"/>
  <c r="C192" i="17"/>
  <c r="C27" i="17"/>
  <c r="F28" i="17" s="1"/>
  <c r="H226" i="12"/>
  <c r="AD18" i="11" s="1"/>
  <c r="Q197" i="17"/>
  <c r="J87" i="17"/>
  <c r="U210" i="12"/>
  <c r="U226" i="12" s="1"/>
  <c r="AN18" i="11" s="1"/>
  <c r="P176" i="12"/>
  <c r="V121" i="17"/>
  <c r="V211" i="17" s="1"/>
  <c r="V227" i="17" s="1"/>
  <c r="AO8" i="11" s="1"/>
  <c r="R82" i="12"/>
  <c r="K196" i="12" s="1"/>
  <c r="K226" i="12" s="1"/>
  <c r="AG18" i="11" s="1"/>
  <c r="AN12" i="6"/>
  <c r="C27" i="12"/>
  <c r="F28" i="12" s="1"/>
  <c r="C188" i="12"/>
  <c r="S226" i="12"/>
  <c r="AL18" i="11" s="1"/>
  <c r="AN18" i="6"/>
  <c r="P86" i="12"/>
  <c r="Q196" i="12"/>
  <c r="U211" i="17"/>
  <c r="U227" i="17" s="1"/>
  <c r="AN8" i="11" s="1"/>
  <c r="P178" i="17"/>
  <c r="H210" i="12"/>
  <c r="L176" i="12"/>
  <c r="C205" i="17"/>
  <c r="C146" i="17"/>
  <c r="F147" i="17" s="1"/>
  <c r="F211" i="17" s="1"/>
  <c r="R55" i="12"/>
  <c r="I196" i="12" s="1"/>
  <c r="R121" i="17"/>
  <c r="I211" i="17" s="1"/>
  <c r="C203" i="17"/>
  <c r="C120" i="17"/>
  <c r="F121" i="17" s="1"/>
  <c r="I227" i="17"/>
  <c r="AE8" i="11" s="1"/>
  <c r="C144" i="12"/>
  <c r="F145" i="12" s="1"/>
  <c r="F210" i="12" s="1"/>
  <c r="C204" i="12"/>
  <c r="S6" i="11"/>
  <c r="S10" i="11" s="1"/>
  <c r="S19" i="11" s="1"/>
  <c r="AN23" i="6"/>
  <c r="AN29" i="11"/>
  <c r="O25" i="5"/>
  <c r="C194" i="17"/>
  <c r="C81" i="17"/>
  <c r="F82" i="17" s="1"/>
  <c r="J197" i="17" s="1"/>
  <c r="O118" i="12"/>
  <c r="R119" i="12" s="1"/>
  <c r="I210" i="12" s="1"/>
  <c r="C203" i="12"/>
  <c r="K227" i="17" l="1"/>
  <c r="AG8" i="11" s="1"/>
  <c r="J227" i="17"/>
  <c r="AF8" i="11" s="1"/>
  <c r="X10" i="11"/>
  <c r="X19" i="11" s="1"/>
  <c r="L86" i="12"/>
  <c r="F196" i="12"/>
  <c r="U10" i="11"/>
  <c r="U19" i="11" s="1"/>
  <c r="V10" i="11"/>
  <c r="V19" i="11" s="1"/>
  <c r="L178" i="17"/>
  <c r="H211" i="17"/>
  <c r="H227" i="17" s="1"/>
  <c r="AD8" i="11" s="1"/>
  <c r="I226" i="12"/>
  <c r="AE18" i="11" s="1"/>
  <c r="Q226" i="12"/>
  <c r="AJ18" i="11" s="1"/>
  <c r="O196" i="12"/>
  <c r="O226" i="12" s="1"/>
  <c r="AI16" i="11" s="1"/>
  <c r="R227" i="17"/>
  <c r="AK8" i="11" s="1"/>
  <c r="Q227" i="17"/>
  <c r="AJ8" i="11" s="1"/>
  <c r="O197" i="17"/>
  <c r="O211" i="17"/>
  <c r="M211" i="17"/>
  <c r="AL9" i="11"/>
  <c r="M210" i="12"/>
  <c r="AN19" i="11"/>
  <c r="F197" i="17"/>
  <c r="F87" i="17"/>
  <c r="O210" i="12"/>
  <c r="W10" i="11"/>
  <c r="W19" i="11" s="1"/>
  <c r="W23" i="11" s="1"/>
  <c r="T10" i="11"/>
  <c r="T19" i="11" s="1"/>
  <c r="T23" i="11" s="1"/>
  <c r="O227" i="17" l="1"/>
  <c r="AI6" i="11" s="1"/>
  <c r="AJ19" i="11"/>
  <c r="AK19" i="11"/>
  <c r="AM19" i="11"/>
  <c r="AL19" i="11"/>
  <c r="U23" i="11"/>
  <c r="AJ9" i="11"/>
  <c r="AM9" i="11"/>
  <c r="AD10" i="11"/>
  <c r="F226" i="12"/>
  <c r="AB18" i="11" s="1"/>
  <c r="AE19" i="11" s="1"/>
  <c r="M196" i="12"/>
  <c r="M226" i="12" s="1"/>
  <c r="AH16" i="11" s="1"/>
  <c r="AO19" i="11"/>
  <c r="AN9" i="11"/>
  <c r="G227" i="17"/>
  <c r="AC8" i="11" s="1"/>
  <c r="M197" i="17"/>
  <c r="M227" i="17" s="1"/>
  <c r="AH6" i="11" s="1"/>
  <c r="F227" i="17"/>
  <c r="AB8" i="11" s="1"/>
  <c r="AK9" i="11"/>
  <c r="AK10" i="11"/>
  <c r="S23" i="11"/>
  <c r="AF10" i="11"/>
  <c r="V23" i="11"/>
  <c r="X23" i="11"/>
  <c r="AG10" i="11"/>
  <c r="AO9" i="11"/>
  <c r="AC10" i="11" l="1"/>
  <c r="AC9" i="11"/>
  <c r="AB20" i="11"/>
  <c r="AB19" i="11"/>
  <c r="AF19" i="11"/>
  <c r="AF20" i="11"/>
  <c r="AC19" i="11"/>
  <c r="AM20" i="11"/>
  <c r="AC20" i="11"/>
  <c r="AK20" i="11"/>
  <c r="AG20" i="11"/>
  <c r="AL20" i="11"/>
  <c r="AN20" i="11"/>
  <c r="AG19" i="11"/>
  <c r="AD19" i="11"/>
  <c r="AO20" i="11"/>
  <c r="AD20" i="11"/>
  <c r="AE20" i="11"/>
  <c r="AJ20" i="11"/>
  <c r="AG9" i="11"/>
  <c r="AF9" i="11"/>
  <c r="AB10" i="11"/>
  <c r="AB9" i="11"/>
  <c r="AM10" i="11"/>
  <c r="AO10" i="11"/>
  <c r="AE9" i="11"/>
  <c r="AL10" i="11"/>
  <c r="AN10" i="11"/>
  <c r="AE10" i="11"/>
  <c r="AD9" i="11"/>
  <c r="AJ10" i="11"/>
</calcChain>
</file>

<file path=xl/sharedStrings.xml><?xml version="1.0" encoding="utf-8"?>
<sst xmlns="http://schemas.openxmlformats.org/spreadsheetml/2006/main" count="1684" uniqueCount="158">
  <si>
    <t>Hole</t>
  </si>
  <si>
    <t>OUT</t>
  </si>
  <si>
    <t>IN</t>
  </si>
  <si>
    <t>TOTAL</t>
  </si>
  <si>
    <t>Par</t>
  </si>
  <si>
    <t>Jeff</t>
  </si>
  <si>
    <t>Actual score</t>
  </si>
  <si>
    <t>SSS</t>
  </si>
  <si>
    <t xml:space="preserve"> </t>
  </si>
  <si>
    <t>ENTER DATA</t>
  </si>
  <si>
    <t>Stableford</t>
  </si>
  <si>
    <t>Handicaps based on this round only are as follows:</t>
  </si>
  <si>
    <t>Total Gross Score minus the SSS.</t>
  </si>
  <si>
    <t>Handicaps thought to be appropriate:</t>
  </si>
  <si>
    <t>or averaged Total Gross Score minus the SSS.</t>
  </si>
  <si>
    <t>Derek</t>
  </si>
  <si>
    <t>Tom</t>
  </si>
  <si>
    <t>RichB</t>
  </si>
  <si>
    <t>RichM</t>
  </si>
  <si>
    <t>Derm</t>
  </si>
  <si>
    <t>Neil</t>
  </si>
  <si>
    <t>Steve</t>
  </si>
  <si>
    <t>Day 1</t>
  </si>
  <si>
    <t>Day 2</t>
  </si>
  <si>
    <t>Total</t>
  </si>
  <si>
    <t>Individual Stableford</t>
  </si>
  <si>
    <t>Calculations in black and scores in red.</t>
  </si>
  <si>
    <t>Net Score Calculator</t>
  </si>
  <si>
    <t>ACTUAL SCORE- SHOTS ALLOWED + PAR</t>
  </si>
  <si>
    <t xml:space="preserve">  </t>
  </si>
  <si>
    <t>SI</t>
  </si>
  <si>
    <t>Gross score (adjust to</t>
  </si>
  <si>
    <t>a max of double bogey)</t>
  </si>
  <si>
    <t>Pink Ball Team Stableford</t>
  </si>
  <si>
    <t>Handicaps thought to be appropriate</t>
  </si>
  <si>
    <t>Handicaps based on Day 1</t>
  </si>
  <si>
    <t>Handicaps based on Day 2</t>
  </si>
  <si>
    <t>Difference on Day 1</t>
  </si>
  <si>
    <t>Difference on Day 2</t>
  </si>
  <si>
    <t xml:space="preserve">Average played handicap </t>
  </si>
  <si>
    <t>Average handicap difference</t>
  </si>
  <si>
    <t>More appropriate handicaps!!</t>
  </si>
  <si>
    <t>Paul</t>
  </si>
  <si>
    <t>Phil</t>
  </si>
  <si>
    <t>Stew</t>
  </si>
  <si>
    <t>H'cap</t>
  </si>
  <si>
    <t>Lingfield Park 26th, 27th, 28th September 2014</t>
  </si>
  <si>
    <t>Handicap</t>
  </si>
  <si>
    <t>H'cap on day</t>
  </si>
  <si>
    <t>Difference</t>
  </si>
  <si>
    <t xml:space="preserve">Individual Stableford </t>
  </si>
  <si>
    <t>Team Stableford (best hole scores from pair)</t>
  </si>
  <si>
    <t>BEST</t>
  </si>
  <si>
    <t>Saturday Net Scores</t>
  </si>
  <si>
    <t>Saturday Points</t>
  </si>
  <si>
    <t>How many got lowest score on hole</t>
  </si>
  <si>
    <t>Tot</t>
  </si>
  <si>
    <t>M &amp;  R</t>
  </si>
  <si>
    <t>S &amp; J</t>
  </si>
  <si>
    <t>D &amp; T</t>
  </si>
  <si>
    <t>N &amp; R</t>
  </si>
  <si>
    <t>D &amp; P</t>
  </si>
  <si>
    <t>S &amp; P</t>
  </si>
  <si>
    <t>Lowest</t>
  </si>
  <si>
    <t>TOT</t>
  </si>
  <si>
    <t>Team Stableford positions</t>
  </si>
  <si>
    <t>Saturday Points positions</t>
  </si>
  <si>
    <t>Overall rankings</t>
  </si>
  <si>
    <t>36+</t>
  </si>
  <si>
    <t>USA</t>
  </si>
  <si>
    <t>Mike</t>
  </si>
  <si>
    <t>Stewart</t>
  </si>
  <si>
    <t>Dermot</t>
  </si>
  <si>
    <t>Rich B</t>
  </si>
  <si>
    <t>v</t>
  </si>
  <si>
    <t>Rich M</t>
  </si>
  <si>
    <t>HOLE</t>
  </si>
  <si>
    <t>Shots</t>
  </si>
  <si>
    <t>Points</t>
  </si>
  <si>
    <t>Up or</t>
  </si>
  <si>
    <t>Down</t>
  </si>
  <si>
    <t>HC</t>
  </si>
  <si>
    <t>Result</t>
  </si>
  <si>
    <t>SATURDAY</t>
  </si>
  <si>
    <t>FRIDAY</t>
  </si>
  <si>
    <t>9 &amp; 8</t>
  </si>
  <si>
    <t>8 &amp; 7</t>
  </si>
  <si>
    <t>7 &amp; 6</t>
  </si>
  <si>
    <t>6 &amp; 5</t>
  </si>
  <si>
    <t>5 &amp; 4</t>
  </si>
  <si>
    <t>4 &amp; 3</t>
  </si>
  <si>
    <t>3 &amp; 2</t>
  </si>
  <si>
    <t>2 &amp; 1</t>
  </si>
  <si>
    <t>1 &amp; 0</t>
  </si>
  <si>
    <t>RYDER CUP RESULTS</t>
  </si>
  <si>
    <t>MATCH 1</t>
  </si>
  <si>
    <t>MATCH 2</t>
  </si>
  <si>
    <t>MATCH 4</t>
  </si>
  <si>
    <t>MATCH 3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</si>
  <si>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</si>
  <si>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</si>
  <si>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</si>
  <si>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</si>
  <si>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</si>
  <si>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</si>
  <si>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</si>
  <si>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</si>
  <si>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HIGHEST OCCURRENCE OF A RECORDED WIN, EITHER EUROPE OR USA, IS THE RESULT.  IF NO RECORDED WIN THEN THE MATCH IS HALVED.</t>
  </si>
  <si>
    <t>EUROPE</t>
  </si>
  <si>
    <t>RYDER CUP - FRIDAY - MATCHES 1 THROUGH 6</t>
  </si>
  <si>
    <t>RYDER CUP - SATURDAY - MATCHES 7 THROUGH 12</t>
  </si>
  <si>
    <t>OVERALL</t>
  </si>
  <si>
    <t>INDIVIDUAL</t>
  </si>
  <si>
    <t>TEAM</t>
  </si>
  <si>
    <t>(Red or Blue score depending on who plays odd holes)</t>
  </si>
  <si>
    <t>RYDER CUP - FRIDAY - MATCHES 1 THROUGH 3</t>
  </si>
  <si>
    <t>RYDER CUP - SATURDAY - MATCHES 4 THROUGH 9</t>
  </si>
  <si>
    <t>Neil &amp; Rich B</t>
  </si>
  <si>
    <t>Stewart &amp; Phil</t>
  </si>
  <si>
    <t>Jeff &amp; Steve</t>
  </si>
  <si>
    <t>Mike &amp; Rich M</t>
  </si>
  <si>
    <t>Dermot &amp; Tom</t>
  </si>
  <si>
    <t>Paul &amp; Derek</t>
  </si>
  <si>
    <t>20          38</t>
  </si>
  <si>
    <t>17          25</t>
  </si>
  <si>
    <t>18            19</t>
  </si>
  <si>
    <t>FRIDAY POSITION</t>
  </si>
  <si>
    <t>SATURDAY POSITION</t>
  </si>
  <si>
    <t>Money to donate to teamgrace2014</t>
  </si>
  <si>
    <t>Max £10</t>
  </si>
  <si>
    <t>Based on difference between handicap and average handicap played to over the two days</t>
  </si>
  <si>
    <t>PLACE</t>
  </si>
  <si>
    <t>Day1 input FRIDAY</t>
  </si>
  <si>
    <t>Day 1 Friday summary</t>
  </si>
  <si>
    <t>Day 2 input SATURDAY</t>
  </si>
  <si>
    <t>Day 2 Saturday summary</t>
  </si>
  <si>
    <t>Team Position after Day 1</t>
  </si>
  <si>
    <t>&gt;&gt;&gt;&gt;&gt;&gt;&gt;&gt;&gt;&gt;</t>
  </si>
  <si>
    <t>Day 1 position</t>
  </si>
  <si>
    <t>Day 2 position</t>
  </si>
  <si>
    <t>Place</t>
  </si>
  <si>
    <t>FINAL</t>
  </si>
  <si>
    <t>High h/capper</t>
  </si>
  <si>
    <t>Low h/capper</t>
  </si>
  <si>
    <t>18          27</t>
  </si>
  <si>
    <t>18          32</t>
  </si>
  <si>
    <t>EUR</t>
  </si>
  <si>
    <t>RYDER CUP DOUBLES AND SINGLES</t>
  </si>
  <si>
    <t>RYDER CUP SINGLES AND SINGLES</t>
  </si>
  <si>
    <t>Day 1 H'cap</t>
  </si>
  <si>
    <t>Day 2 H'cap</t>
  </si>
  <si>
    <t>*</t>
  </si>
  <si>
    <t>Average Diff</t>
  </si>
  <si>
    <t>INFO ONLY</t>
  </si>
  <si>
    <t>Team position</t>
  </si>
  <si>
    <t>Individual</t>
  </si>
  <si>
    <t>Overall position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</si>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</sst>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&quot;£&quot;#,##0.00;[Red]&quot;£&quot;#,##0.00"/>
    <numFmt numFmtId="166" formatCode="#,##0;[Red]#,##0"/>
    <numFmt numFmtId="167" formatCode="&quot;£&quot;#,##0;[Red]&quot;£&quot;#,##0"/>
    <numFmt numFmtId="168" formatCode="&quot;£&quot;#,##0"/>
  </numFmts>
  <fonts count="49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30"/>
      <name val="Calibri"/>
      <family val="2"/>
    </font>
    <font>
      <sz val="11"/>
      <name val="Calibri"/>
      <family val="2"/>
    </font>
    <font>
      <sz val="10"/>
      <color indexed="30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20"/>
      <color indexed="8"/>
      <name val="Calibri"/>
      <family val="2"/>
    </font>
    <font>
      <sz val="20"/>
      <color indexed="10"/>
      <name val="Calibri"/>
      <family val="2"/>
    </font>
    <font>
      <b/>
      <sz val="11"/>
      <color indexed="30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20"/>
      <name val="Calibri"/>
      <family val="2"/>
    </font>
    <font>
      <sz val="12"/>
      <name val="Calibri"/>
      <family val="2"/>
    </font>
    <font>
      <b/>
      <sz val="11"/>
      <color indexed="40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9"/>
      <color indexed="30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indexed="30"/>
      <name val="Calibri"/>
      <family val="2"/>
    </font>
    <font>
      <b/>
      <sz val="10"/>
      <name val="Arial"/>
      <family val="2"/>
    </font>
    <font>
      <sz val="18"/>
      <color indexed="8"/>
      <name val="Calibri"/>
      <family val="2"/>
    </font>
    <font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16"/>
      <name val="Arial"/>
      <family val="2"/>
    </font>
    <font>
      <b/>
      <sz val="10"/>
      <color indexed="30"/>
      <name val="Calibri"/>
      <family val="2"/>
    </font>
    <font>
      <sz val="16"/>
      <name val="Calibri"/>
      <family val="2"/>
    </font>
    <font>
      <sz val="16"/>
      <color indexed="30"/>
      <name val="Calibri"/>
      <family val="2"/>
    </font>
    <font>
      <b/>
      <sz val="16"/>
      <color indexed="30"/>
      <name val="Calibri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b/>
      <sz val="18"/>
      <color indexed="8"/>
      <name val="Calibri"/>
      <family val="2"/>
    </font>
    <font>
      <sz val="10"/>
      <color indexed="10"/>
      <name val="Calibri"/>
      <family val="2"/>
    </font>
    <font>
      <b/>
      <sz val="14"/>
      <color indexed="10"/>
      <name val="Calibri"/>
      <family val="2"/>
    </font>
    <font>
      <b/>
      <sz val="18"/>
      <color indexed="10"/>
      <name val="Calibri"/>
      <family val="2"/>
    </font>
    <font>
      <b/>
      <sz val="20"/>
      <color indexed="10"/>
      <name val="Calibri"/>
      <family val="2"/>
    </font>
    <font>
      <b/>
      <sz val="14"/>
      <color indexed="30"/>
      <name val="Calibri"/>
      <family val="2"/>
    </font>
    <font>
      <sz val="26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0" xfId="0" applyFont="1"/>
    <xf numFmtId="0" fontId="5" fillId="0" borderId="2" xfId="0" applyFont="1" applyBorder="1" applyAlignment="1"/>
    <xf numFmtId="0" fontId="5" fillId="0" borderId="2" xfId="0" applyFont="1" applyBorder="1"/>
    <xf numFmtId="0" fontId="8" fillId="0" borderId="0" xfId="0" applyFont="1" applyBorder="1"/>
    <xf numFmtId="0" fontId="5" fillId="0" borderId="4" xfId="0" applyFont="1" applyBorder="1" applyAlignment="1"/>
    <xf numFmtId="0" fontId="5" fillId="0" borderId="4" xfId="0" applyFont="1" applyBorder="1"/>
    <xf numFmtId="0" fontId="0" fillId="0" borderId="0" xfId="0" applyAlignme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0" fillId="2" borderId="5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9" fillId="4" borderId="1" xfId="0" applyFont="1" applyFill="1" applyBorder="1"/>
    <xf numFmtId="0" fontId="9" fillId="5" borderId="1" xfId="0" applyFont="1" applyFill="1" applyBorder="1"/>
    <xf numFmtId="0" fontId="0" fillId="4" borderId="6" xfId="0" applyFill="1" applyBorder="1" applyAlignment="1"/>
    <xf numFmtId="0" fontId="0" fillId="4" borderId="7" xfId="0" applyFill="1" applyBorder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9" fillId="5" borderId="8" xfId="0" applyFont="1" applyFill="1" applyBorder="1"/>
    <xf numFmtId="0" fontId="9" fillId="4" borderId="8" xfId="0" applyFont="1" applyFill="1" applyBorder="1"/>
    <xf numFmtId="0" fontId="10" fillId="0" borderId="0" xfId="0" applyFont="1" applyBorder="1"/>
    <xf numFmtId="0" fontId="11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/>
    <xf numFmtId="0" fontId="0" fillId="2" borderId="10" xfId="0" applyFill="1" applyBorder="1"/>
    <xf numFmtId="0" fontId="0" fillId="2" borderId="4" xfId="0" applyFill="1" applyBorder="1"/>
    <xf numFmtId="0" fontId="2" fillId="2" borderId="11" xfId="0" applyFont="1" applyFill="1" applyBorder="1" applyAlignment="1">
      <alignment horizontal="right"/>
    </xf>
    <xf numFmtId="0" fontId="13" fillId="0" borderId="0" xfId="0" applyFont="1" applyBorder="1"/>
    <xf numFmtId="0" fontId="0" fillId="0" borderId="11" xfId="0" applyBorder="1"/>
    <xf numFmtId="0" fontId="1" fillId="0" borderId="8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2" xfId="0" applyBorder="1" applyAlignment="1">
      <alignment horizontal="center"/>
    </xf>
    <xf numFmtId="0" fontId="14" fillId="0" borderId="0" xfId="0" applyFont="1" applyBorder="1"/>
    <xf numFmtId="0" fontId="0" fillId="0" borderId="5" xfId="0" applyBorder="1"/>
    <xf numFmtId="0" fontId="0" fillId="0" borderId="9" xfId="0" applyBorder="1"/>
    <xf numFmtId="0" fontId="4" fillId="0" borderId="4" xfId="0" applyFont="1" applyBorder="1"/>
    <xf numFmtId="0" fontId="16" fillId="0" borderId="0" xfId="0" applyFont="1" applyBorder="1"/>
    <xf numFmtId="2" fontId="16" fillId="0" borderId="0" xfId="0" applyNumberFormat="1" applyFont="1" applyBorder="1"/>
    <xf numFmtId="0" fontId="11" fillId="0" borderId="0" xfId="0" applyFont="1"/>
    <xf numFmtId="0" fontId="16" fillId="0" borderId="0" xfId="0" applyFont="1"/>
    <xf numFmtId="0" fontId="0" fillId="0" borderId="0" xfId="0" applyFill="1"/>
    <xf numFmtId="0" fontId="16" fillId="0" borderId="0" xfId="0" applyFont="1" applyFill="1" applyBorder="1"/>
    <xf numFmtId="0" fontId="14" fillId="0" borderId="0" xfId="0" applyFont="1" applyFill="1"/>
    <xf numFmtId="0" fontId="16" fillId="0" borderId="0" xfId="0" applyNumberFormat="1" applyFont="1" applyBorder="1"/>
    <xf numFmtId="0" fontId="16" fillId="0" borderId="0" xfId="0" applyNumberFormat="1" applyFont="1" applyFill="1" applyBorder="1"/>
    <xf numFmtId="0" fontId="5" fillId="0" borderId="1" xfId="0" applyFont="1" applyFill="1" applyBorder="1"/>
    <xf numFmtId="0" fontId="1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Alignment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9" fillId="7" borderId="1" xfId="0" applyFont="1" applyFill="1" applyBorder="1"/>
    <xf numFmtId="0" fontId="9" fillId="6" borderId="1" xfId="0" applyFont="1" applyFill="1" applyBorder="1"/>
    <xf numFmtId="0" fontId="2" fillId="5" borderId="1" xfId="0" applyFont="1" applyFill="1" applyBorder="1"/>
    <xf numFmtId="0" fontId="9" fillId="6" borderId="8" xfId="0" applyFont="1" applyFill="1" applyBorder="1"/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8" xfId="0" applyFill="1" applyBorder="1"/>
    <xf numFmtId="0" fontId="9" fillId="2" borderId="1" xfId="0" applyFont="1" applyFill="1" applyBorder="1"/>
    <xf numFmtId="0" fontId="9" fillId="2" borderId="8" xfId="0" applyFont="1" applyFill="1" applyBorder="1"/>
    <xf numFmtId="0" fontId="0" fillId="2" borderId="6" xfId="0" applyFill="1" applyBorder="1" applyAlignment="1"/>
    <xf numFmtId="0" fontId="0" fillId="2" borderId="7" xfId="0" applyFill="1" applyBorder="1" applyAlignment="1"/>
    <xf numFmtId="0" fontId="0" fillId="7" borderId="8" xfId="0" applyFill="1" applyBorder="1" applyAlignment="1"/>
    <xf numFmtId="0" fontId="0" fillId="7" borderId="6" xfId="0" applyFill="1" applyBorder="1" applyAlignment="1"/>
    <xf numFmtId="0" fontId="0" fillId="7" borderId="7" xfId="0" applyFill="1" applyBorder="1" applyAlignment="1"/>
    <xf numFmtId="0" fontId="0" fillId="0" borderId="0" xfId="0" applyNumberFormat="1" applyFont="1" applyBorder="1"/>
    <xf numFmtId="164" fontId="1" fillId="0" borderId="0" xfId="0" applyNumberFormat="1" applyFont="1" applyBorder="1"/>
    <xf numFmtId="0" fontId="17" fillId="0" borderId="0" xfId="0" applyFont="1"/>
    <xf numFmtId="0" fontId="5" fillId="0" borderId="0" xfId="0" applyFont="1"/>
    <xf numFmtId="1" fontId="13" fillId="0" borderId="1" xfId="0" applyNumberFormat="1" applyFont="1" applyBorder="1" applyAlignment="1">
      <alignment horizontal="center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1" fontId="13" fillId="4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7" borderId="1" xfId="0" applyFont="1" applyFill="1" applyBorder="1"/>
    <xf numFmtId="0" fontId="21" fillId="3" borderId="1" xfId="0" applyFont="1" applyFill="1" applyBorder="1"/>
    <xf numFmtId="2" fontId="10" fillId="0" borderId="0" xfId="0" applyNumberFormat="1" applyFont="1" applyBorder="1"/>
    <xf numFmtId="2" fontId="14" fillId="0" borderId="0" xfId="0" applyNumberFormat="1" applyFont="1" applyBorder="1"/>
    <xf numFmtId="0" fontId="13" fillId="0" borderId="0" xfId="0" applyFont="1" applyFill="1" applyBorder="1"/>
    <xf numFmtId="1" fontId="5" fillId="0" borderId="1" xfId="0" applyNumberFormat="1" applyFont="1" applyBorder="1" applyAlignment="1">
      <alignment horizontal="right"/>
    </xf>
    <xf numFmtId="1" fontId="4" fillId="3" borderId="1" xfId="0" applyNumberFormat="1" applyFont="1" applyFill="1" applyBorder="1"/>
    <xf numFmtId="0" fontId="19" fillId="0" borderId="1" xfId="0" applyFont="1" applyBorder="1"/>
    <xf numFmtId="0" fontId="24" fillId="0" borderId="0" xfId="0" applyFont="1"/>
    <xf numFmtId="0" fontId="23" fillId="0" borderId="0" xfId="0" applyFont="1"/>
    <xf numFmtId="0" fontId="23" fillId="0" borderId="0" xfId="0" applyFont="1" applyBorder="1"/>
    <xf numFmtId="1" fontId="18" fillId="0" borderId="1" xfId="0" applyNumberFormat="1" applyFont="1" applyBorder="1" applyAlignment="1">
      <alignment horizontal="right"/>
    </xf>
    <xf numFmtId="1" fontId="18" fillId="3" borderId="1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25" fillId="2" borderId="10" xfId="0" applyFont="1" applyFill="1" applyBorder="1"/>
    <xf numFmtId="0" fontId="25" fillId="2" borderId="4" xfId="0" applyFont="1" applyFill="1" applyBorder="1"/>
    <xf numFmtId="0" fontId="13" fillId="2" borderId="11" xfId="0" applyFont="1" applyFill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1" fontId="26" fillId="0" borderId="8" xfId="0" applyNumberFormat="1" applyFont="1" applyBorder="1"/>
    <xf numFmtId="1" fontId="26" fillId="0" borderId="7" xfId="0" applyNumberFormat="1" applyFont="1" applyBorder="1"/>
    <xf numFmtId="0" fontId="13" fillId="0" borderId="0" xfId="0" applyFont="1" applyBorder="1" applyAlignment="1">
      <alignment horizontal="right"/>
    </xf>
    <xf numFmtId="1" fontId="18" fillId="0" borderId="0" xfId="0" applyNumberFormat="1" applyFont="1" applyBorder="1"/>
    <xf numFmtId="0" fontId="13" fillId="2" borderId="10" xfId="0" applyFont="1" applyFill="1" applyBorder="1"/>
    <xf numFmtId="0" fontId="13" fillId="2" borderId="4" xfId="0" applyFont="1" applyFill="1" applyBorder="1"/>
    <xf numFmtId="0" fontId="18" fillId="3" borderId="1" xfId="0" applyFont="1" applyFill="1" applyBorder="1" applyAlignment="1">
      <alignment horizontal="right"/>
    </xf>
    <xf numFmtId="0" fontId="13" fillId="6" borderId="1" xfId="0" applyFont="1" applyFill="1" applyBorder="1"/>
    <xf numFmtId="0" fontId="13" fillId="5" borderId="1" xfId="0" applyFont="1" applyFill="1" applyBorder="1"/>
    <xf numFmtId="0" fontId="13" fillId="4" borderId="1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2" fontId="14" fillId="0" borderId="1" xfId="0" applyNumberFormat="1" applyFont="1" applyBorder="1"/>
    <xf numFmtId="2" fontId="29" fillId="0" borderId="1" xfId="0" applyNumberFormat="1" applyFont="1" applyBorder="1"/>
    <xf numFmtId="0" fontId="10" fillId="0" borderId="0" xfId="0" applyFont="1" applyBorder="1" applyAlignment="1"/>
    <xf numFmtId="0" fontId="10" fillId="0" borderId="0" xfId="0" applyFont="1"/>
    <xf numFmtId="1" fontId="10" fillId="0" borderId="0" xfId="0" applyNumberFormat="1" applyFont="1" applyBorder="1"/>
    <xf numFmtId="0" fontId="10" fillId="0" borderId="2" xfId="0" applyFont="1" applyBorder="1"/>
    <xf numFmtId="1" fontId="22" fillId="0" borderId="1" xfId="0" applyNumberFormat="1" applyFont="1" applyBorder="1"/>
    <xf numFmtId="1" fontId="20" fillId="0" borderId="1" xfId="0" applyNumberFormat="1" applyFont="1" applyBorder="1"/>
    <xf numFmtId="0" fontId="13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" fontId="4" fillId="0" borderId="1" xfId="0" applyNumberFormat="1" applyFont="1" applyFill="1" applyBorder="1"/>
    <xf numFmtId="0" fontId="1" fillId="0" borderId="0" xfId="0" applyFont="1" applyFill="1" applyBorder="1"/>
    <xf numFmtId="0" fontId="20" fillId="0" borderId="1" xfId="0" applyFont="1" applyBorder="1"/>
    <xf numFmtId="0" fontId="20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2" fillId="2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0" fontId="14" fillId="14" borderId="1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1" xfId="0" applyFont="1" applyFill="1" applyBorder="1"/>
    <xf numFmtId="0" fontId="20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3" borderId="1" xfId="0" applyFont="1" applyFill="1" applyBorder="1"/>
    <xf numFmtId="0" fontId="23" fillId="5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6" fillId="0" borderId="0" xfId="0" applyFont="1"/>
    <xf numFmtId="0" fontId="10" fillId="0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6" borderId="1" xfId="0" applyFont="1" applyFill="1" applyBorder="1"/>
    <xf numFmtId="0" fontId="14" fillId="5" borderId="1" xfId="0" applyFont="1" applyFill="1" applyBorder="1"/>
    <xf numFmtId="0" fontId="14" fillId="4" borderId="1" xfId="0" applyFont="1" applyFill="1" applyBorder="1"/>
    <xf numFmtId="0" fontId="14" fillId="2" borderId="1" xfId="0" applyFont="1" applyFill="1" applyBorder="1"/>
    <xf numFmtId="0" fontId="14" fillId="7" borderId="1" xfId="0" applyFont="1" applyFill="1" applyBorder="1"/>
    <xf numFmtId="0" fontId="14" fillId="0" borderId="1" xfId="0" applyFont="1" applyBorder="1" applyAlignment="1">
      <alignment horizontal="center"/>
    </xf>
    <xf numFmtId="164" fontId="27" fillId="6" borderId="8" xfId="0" applyNumberFormat="1" applyFont="1" applyFill="1" applyBorder="1" applyAlignment="1"/>
    <xf numFmtId="0" fontId="27" fillId="6" borderId="7" xfId="0" applyFont="1" applyFill="1" applyBorder="1" applyAlignment="1"/>
    <xf numFmtId="164" fontId="27" fillId="5" borderId="8" xfId="0" applyNumberFormat="1" applyFont="1" applyFill="1" applyBorder="1"/>
    <xf numFmtId="164" fontId="27" fillId="5" borderId="7" xfId="0" applyNumberFormat="1" applyFont="1" applyFill="1" applyBorder="1"/>
    <xf numFmtId="164" fontId="27" fillId="4" borderId="8" xfId="0" applyNumberFormat="1" applyFont="1" applyFill="1" applyBorder="1"/>
    <xf numFmtId="164" fontId="27" fillId="4" borderId="7" xfId="0" applyNumberFormat="1" applyFont="1" applyFill="1" applyBorder="1"/>
    <xf numFmtId="164" fontId="27" fillId="6" borderId="8" xfId="0" applyNumberFormat="1" applyFont="1" applyFill="1" applyBorder="1"/>
    <xf numFmtId="164" fontId="27" fillId="6" borderId="7" xfId="0" applyNumberFormat="1" applyFont="1" applyFill="1" applyBorder="1"/>
    <xf numFmtId="164" fontId="27" fillId="2" borderId="8" xfId="0" applyNumberFormat="1" applyFont="1" applyFill="1" applyBorder="1"/>
    <xf numFmtId="164" fontId="27" fillId="2" borderId="7" xfId="0" applyNumberFormat="1" applyFont="1" applyFill="1" applyBorder="1"/>
    <xf numFmtId="164" fontId="27" fillId="7" borderId="8" xfId="0" applyNumberFormat="1" applyFont="1" applyFill="1" applyBorder="1"/>
    <xf numFmtId="164" fontId="27" fillId="7" borderId="7" xfId="0" applyNumberFormat="1" applyFont="1" applyFill="1" applyBorder="1"/>
    <xf numFmtId="1" fontId="16" fillId="0" borderId="1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right"/>
    </xf>
    <xf numFmtId="1" fontId="37" fillId="3" borderId="8" xfId="0" applyNumberFormat="1" applyFont="1" applyFill="1" applyBorder="1"/>
    <xf numFmtId="1" fontId="37" fillId="3" borderId="7" xfId="0" applyNumberFormat="1" applyFont="1" applyFill="1" applyBorder="1"/>
    <xf numFmtId="0" fontId="16" fillId="0" borderId="1" xfId="0" applyFont="1" applyBorder="1" applyAlignment="1">
      <alignment horizontal="right"/>
    </xf>
    <xf numFmtId="1" fontId="37" fillId="0" borderId="8" xfId="0" applyNumberFormat="1" applyFont="1" applyBorder="1"/>
    <xf numFmtId="1" fontId="37" fillId="0" borderId="7" xfId="0" applyNumberFormat="1" applyFont="1" applyBorder="1"/>
    <xf numFmtId="0" fontId="37" fillId="0" borderId="1" xfId="0" applyFont="1" applyBorder="1" applyAlignment="1">
      <alignment horizontal="right"/>
    </xf>
    <xf numFmtId="1" fontId="29" fillId="0" borderId="8" xfId="0" applyNumberFormat="1" applyFont="1" applyBorder="1"/>
    <xf numFmtId="1" fontId="29" fillId="0" borderId="7" xfId="0" applyNumberFormat="1" applyFont="1" applyBorder="1"/>
    <xf numFmtId="0" fontId="28" fillId="6" borderId="8" xfId="0" applyFont="1" applyFill="1" applyBorder="1" applyAlignment="1">
      <alignment horizontal="left"/>
    </xf>
    <xf numFmtId="0" fontId="28" fillId="6" borderId="7" xfId="0" applyFont="1" applyFill="1" applyBorder="1" applyAlignment="1">
      <alignment horizontal="left"/>
    </xf>
    <xf numFmtId="0" fontId="28" fillId="5" borderId="8" xfId="0" applyFont="1" applyFill="1" applyBorder="1" applyAlignment="1">
      <alignment horizontal="left"/>
    </xf>
    <xf numFmtId="0" fontId="28" fillId="5" borderId="7" xfId="0" applyFont="1" applyFill="1" applyBorder="1" applyAlignment="1">
      <alignment horizontal="left"/>
    </xf>
    <xf numFmtId="0" fontId="28" fillId="4" borderId="8" xfId="0" applyFont="1" applyFill="1" applyBorder="1" applyAlignment="1">
      <alignment horizontal="left"/>
    </xf>
    <xf numFmtId="0" fontId="28" fillId="4" borderId="7" xfId="0" applyFont="1" applyFill="1" applyBorder="1" applyAlignment="1">
      <alignment horizontal="left"/>
    </xf>
    <xf numFmtId="0" fontId="28" fillId="2" borderId="8" xfId="0" applyFont="1" applyFill="1" applyBorder="1" applyAlignment="1">
      <alignment horizontal="left"/>
    </xf>
    <xf numFmtId="0" fontId="28" fillId="2" borderId="7" xfId="0" applyFont="1" applyFill="1" applyBorder="1" applyAlignment="1">
      <alignment horizontal="left"/>
    </xf>
    <xf numFmtId="0" fontId="27" fillId="7" borderId="8" xfId="0" applyFont="1" applyFill="1" applyBorder="1"/>
    <xf numFmtId="0" fontId="27" fillId="7" borderId="7" xfId="0" applyFont="1" applyFill="1" applyBorder="1"/>
    <xf numFmtId="0" fontId="38" fillId="0" borderId="1" xfId="0" applyFont="1" applyFill="1" applyBorder="1"/>
    <xf numFmtId="0" fontId="39" fillId="0" borderId="1" xfId="0" applyFont="1" applyFill="1" applyBorder="1"/>
    <xf numFmtId="0" fontId="40" fillId="3" borderId="1" xfId="0" applyFont="1" applyFill="1" applyBorder="1"/>
    <xf numFmtId="0" fontId="41" fillId="3" borderId="1" xfId="0" applyFont="1" applyFill="1" applyBorder="1"/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28" fillId="0" borderId="0" xfId="0" applyFont="1"/>
    <xf numFmtId="0" fontId="21" fillId="0" borderId="0" xfId="0" applyFont="1"/>
    <xf numFmtId="0" fontId="23" fillId="5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 wrapText="1"/>
    </xf>
    <xf numFmtId="0" fontId="23" fillId="5" borderId="1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wrapText="1"/>
    </xf>
    <xf numFmtId="2" fontId="34" fillId="0" borderId="1" xfId="0" applyNumberFormat="1" applyFont="1" applyBorder="1" applyAlignment="1">
      <alignment horizontal="center"/>
    </xf>
    <xf numFmtId="0" fontId="10" fillId="0" borderId="0" xfId="0" applyFont="1" applyFill="1"/>
    <xf numFmtId="0" fontId="0" fillId="0" borderId="9" xfId="0" applyBorder="1" applyAlignment="1">
      <alignment horizontal="center"/>
    </xf>
    <xf numFmtId="0" fontId="10" fillId="0" borderId="0" xfId="0" applyFont="1" applyFill="1" applyBorder="1"/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5" fontId="1" fillId="0" borderId="0" xfId="0" applyNumberFormat="1" applyFont="1" applyBorder="1"/>
    <xf numFmtId="0" fontId="45" fillId="0" borderId="0" xfId="0" applyFont="1"/>
    <xf numFmtId="165" fontId="25" fillId="0" borderId="0" xfId="0" applyNumberFormat="1" applyFont="1" applyBorder="1"/>
    <xf numFmtId="0" fontId="44" fillId="0" borderId="1" xfId="0" applyFont="1" applyBorder="1"/>
    <xf numFmtId="0" fontId="24" fillId="0" borderId="0" xfId="0" applyFont="1" applyBorder="1"/>
    <xf numFmtId="1" fontId="44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0" fontId="41" fillId="0" borderId="0" xfId="0" applyNumberFormat="1" applyFont="1" applyFill="1" applyBorder="1" applyAlignment="1"/>
    <xf numFmtId="0" fontId="41" fillId="0" borderId="0" xfId="0" applyNumberFormat="1" applyFont="1" applyFill="1" applyBorder="1"/>
    <xf numFmtId="0" fontId="41" fillId="0" borderId="0" xfId="0" applyFont="1"/>
    <xf numFmtId="0" fontId="46" fillId="0" borderId="8" xfId="0" applyFont="1" applyFill="1" applyBorder="1"/>
    <xf numFmtId="0" fontId="46" fillId="0" borderId="7" xfId="0" applyFont="1" applyFill="1" applyBorder="1"/>
    <xf numFmtId="0" fontId="40" fillId="0" borderId="0" xfId="0" applyFont="1" applyAlignment="1"/>
    <xf numFmtId="0" fontId="41" fillId="0" borderId="0" xfId="0" applyFont="1" applyBorder="1" applyAlignment="1"/>
    <xf numFmtId="0" fontId="41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10" fillId="0" borderId="23" xfId="0" applyFont="1" applyBorder="1"/>
    <xf numFmtId="0" fontId="10" fillId="0" borderId="24" xfId="0" applyFont="1" applyBorder="1"/>
    <xf numFmtId="0" fontId="0" fillId="0" borderId="24" xfId="0" applyBorder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0" fillId="0" borderId="26" xfId="0" applyBorder="1"/>
    <xf numFmtId="0" fontId="13" fillId="0" borderId="26" xfId="0" applyFont="1" applyBorder="1"/>
    <xf numFmtId="0" fontId="16" fillId="0" borderId="27" xfId="0" applyFont="1" applyBorder="1" applyAlignment="1"/>
    <xf numFmtId="0" fontId="0" fillId="0" borderId="28" xfId="0" applyBorder="1"/>
    <xf numFmtId="0" fontId="0" fillId="0" borderId="23" xfId="0" applyBorder="1"/>
    <xf numFmtId="0" fontId="16" fillId="0" borderId="24" xfId="0" applyFont="1" applyBorder="1" applyAlignment="1"/>
    <xf numFmtId="0" fontId="0" fillId="0" borderId="24" xfId="0" applyBorder="1"/>
    <xf numFmtId="0" fontId="16" fillId="0" borderId="25" xfId="0" applyFont="1" applyBorder="1" applyAlignment="1"/>
    <xf numFmtId="0" fontId="16" fillId="0" borderId="26" xfId="0" applyNumberFormat="1" applyFont="1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7" fontId="44" fillId="0" borderId="1" xfId="0" applyNumberFormat="1" applyFont="1" applyBorder="1"/>
    <xf numFmtId="167" fontId="43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3" fillId="0" borderId="23" xfId="0" applyFont="1" applyBorder="1"/>
    <xf numFmtId="0" fontId="16" fillId="0" borderId="26" xfId="0" applyFont="1" applyBorder="1" applyAlignment="1"/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" fontId="24" fillId="16" borderId="8" xfId="0" applyNumberFormat="1" applyFont="1" applyFill="1" applyBorder="1" applyAlignment="1">
      <alignment horizontal="center" vertical="center"/>
    </xf>
    <xf numFmtId="1" fontId="24" fillId="16" borderId="1" xfId="0" applyNumberFormat="1" applyFont="1" applyFill="1" applyBorder="1" applyAlignment="1">
      <alignment horizontal="center" vertical="center"/>
    </xf>
    <xf numFmtId="0" fontId="44" fillId="16" borderId="1" xfId="0" applyFont="1" applyFill="1" applyBorder="1" applyAlignment="1">
      <alignment horizontal="center" vertical="center"/>
    </xf>
    <xf numFmtId="1" fontId="30" fillId="0" borderId="8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24" fillId="0" borderId="16" xfId="0" applyFont="1" applyBorder="1"/>
    <xf numFmtId="0" fontId="44" fillId="0" borderId="16" xfId="0" applyFont="1" applyBorder="1" applyAlignment="1">
      <alignment horizontal="center" vertical="center"/>
    </xf>
    <xf numFmtId="1" fontId="24" fillId="0" borderId="5" xfId="0" applyNumberFormat="1" applyFont="1" applyFill="1" applyBorder="1" applyAlignment="1">
      <alignment horizontal="center" vertical="center"/>
    </xf>
    <xf numFmtId="1" fontId="24" fillId="0" borderId="3" xfId="0" applyNumberFormat="1" applyFont="1" applyFill="1" applyBorder="1" applyAlignment="1">
      <alignment horizontal="center" vertical="center"/>
    </xf>
    <xf numFmtId="1" fontId="24" fillId="0" borderId="13" xfId="0" applyNumberFormat="1" applyFont="1" applyFill="1" applyBorder="1" applyAlignment="1">
      <alignment horizontal="center" vertical="center"/>
    </xf>
    <xf numFmtId="0" fontId="40" fillId="0" borderId="1" xfId="0" applyFont="1" applyFill="1" applyBorder="1"/>
    <xf numFmtId="0" fontId="41" fillId="0" borderId="1" xfId="0" applyFont="1" applyFill="1" applyBorder="1"/>
    <xf numFmtId="0" fontId="38" fillId="3" borderId="1" xfId="0" applyFont="1" applyFill="1" applyBorder="1"/>
    <xf numFmtId="0" fontId="39" fillId="3" borderId="1" xfId="0" applyFont="1" applyFill="1" applyBorder="1"/>
    <xf numFmtId="0" fontId="1" fillId="0" borderId="0" xfId="0" applyFont="1" applyAlignment="1">
      <alignment horizontal="center" wrapText="1"/>
    </xf>
    <xf numFmtId="2" fontId="1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0" xfId="0" applyFont="1" applyBorder="1"/>
    <xf numFmtId="0" fontId="16" fillId="0" borderId="18" xfId="0" applyFont="1" applyBorder="1" applyAlignment="1"/>
    <xf numFmtId="0" fontId="16" fillId="0" borderId="20" xfId="0" applyFont="1" applyBorder="1" applyAlignmen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13" fillId="7" borderId="1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distributed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0" fillId="18" borderId="15" xfId="0" applyFill="1" applyBorder="1"/>
    <xf numFmtId="0" fontId="0" fillId="18" borderId="16" xfId="0" applyFill="1" applyBorder="1"/>
    <xf numFmtId="0" fontId="0" fillId="18" borderId="17" xfId="0" applyFill="1" applyBorder="1"/>
    <xf numFmtId="0" fontId="0" fillId="18" borderId="19" xfId="0" applyFill="1" applyBorder="1"/>
    <xf numFmtId="0" fontId="0" fillId="18" borderId="22" xfId="0" applyFill="1" applyBorder="1"/>
    <xf numFmtId="0" fontId="0" fillId="18" borderId="20" xfId="0" applyFill="1" applyBorder="1"/>
    <xf numFmtId="0" fontId="0" fillId="18" borderId="21" xfId="0" applyFill="1" applyBorder="1"/>
    <xf numFmtId="0" fontId="0" fillId="18" borderId="18" xfId="0" applyFill="1" applyBorder="1"/>
    <xf numFmtId="0" fontId="24" fillId="18" borderId="18" xfId="0" applyFont="1" applyFill="1" applyBorder="1"/>
    <xf numFmtId="0" fontId="24" fillId="18" borderId="33" xfId="0" applyFont="1" applyFill="1" applyBorder="1"/>
    <xf numFmtId="0" fontId="0" fillId="19" borderId="15" xfId="0" applyFill="1" applyBorder="1"/>
    <xf numFmtId="0" fontId="0" fillId="19" borderId="16" xfId="0" applyFill="1" applyBorder="1"/>
    <xf numFmtId="0" fontId="40" fillId="19" borderId="16" xfId="0" applyFont="1" applyFill="1" applyBorder="1" applyAlignment="1"/>
    <xf numFmtId="0" fontId="0" fillId="19" borderId="17" xfId="0" applyFill="1" applyBorder="1"/>
    <xf numFmtId="164" fontId="1" fillId="19" borderId="19" xfId="0" applyNumberFormat="1" applyFont="1" applyFill="1" applyBorder="1"/>
    <xf numFmtId="0" fontId="0" fillId="19" borderId="19" xfId="0" applyFill="1" applyBorder="1"/>
    <xf numFmtId="0" fontId="0" fillId="19" borderId="22" xfId="0" applyFill="1" applyBorder="1"/>
    <xf numFmtId="0" fontId="0" fillId="19" borderId="18" xfId="0" applyFill="1" applyBorder="1"/>
    <xf numFmtId="0" fontId="43" fillId="19" borderId="18" xfId="0" applyNumberFormat="1" applyFont="1" applyFill="1" applyBorder="1"/>
    <xf numFmtId="0" fontId="1" fillId="19" borderId="18" xfId="0" applyFont="1" applyFill="1" applyBorder="1"/>
    <xf numFmtId="0" fontId="6" fillId="19" borderId="18" xfId="0" applyNumberFormat="1" applyFont="1" applyFill="1" applyBorder="1"/>
    <xf numFmtId="0" fontId="4" fillId="19" borderId="18" xfId="0" applyFont="1" applyFill="1" applyBorder="1"/>
    <xf numFmtId="0" fontId="0" fillId="19" borderId="20" xfId="0" applyFill="1" applyBorder="1"/>
    <xf numFmtId="0" fontId="0" fillId="19" borderId="21" xfId="0" applyFill="1" applyBorder="1"/>
    <xf numFmtId="0" fontId="10" fillId="18" borderId="15" xfId="0" applyFont="1" applyFill="1" applyBorder="1"/>
    <xf numFmtId="0" fontId="10" fillId="18" borderId="16" xfId="0" applyFont="1" applyFill="1" applyBorder="1"/>
    <xf numFmtId="0" fontId="10" fillId="18" borderId="17" xfId="0" applyFont="1" applyFill="1" applyBorder="1"/>
    <xf numFmtId="0" fontId="16" fillId="18" borderId="21" xfId="0" applyFont="1" applyFill="1" applyBorder="1" applyAlignment="1"/>
    <xf numFmtId="0" fontId="16" fillId="18" borderId="22" xfId="0" applyFont="1" applyFill="1" applyBorder="1" applyAlignment="1"/>
    <xf numFmtId="0" fontId="10" fillId="18" borderId="18" xfId="0" applyFont="1" applyFill="1" applyBorder="1"/>
    <xf numFmtId="0" fontId="10" fillId="18" borderId="19" xfId="0" applyFont="1" applyFill="1" applyBorder="1"/>
    <xf numFmtId="0" fontId="0" fillId="0" borderId="0" xfId="0" applyAlignment="1">
      <alignment horizontal="right"/>
    </xf>
    <xf numFmtId="167" fontId="0" fillId="0" borderId="0" xfId="0" applyNumberFormat="1"/>
    <xf numFmtId="1" fontId="1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0" borderId="8" xfId="0" applyFont="1" applyBorder="1" applyAlignment="1"/>
    <xf numFmtId="0" fontId="0" fillId="0" borderId="6" xfId="0" applyBorder="1" applyAlignment="1"/>
    <xf numFmtId="0" fontId="0" fillId="0" borderId="0" xfId="0" applyAlignment="1"/>
    <xf numFmtId="0" fontId="3" fillId="0" borderId="0" xfId="0" applyFont="1" applyAlignment="1"/>
    <xf numFmtId="0" fontId="6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381000</xdr:colOff>
      <xdr:row>1</xdr:row>
      <xdr:rowOff>28575</xdr:rowOff>
    </xdr:from>
    <xdr:to>
      <xdr:col>29</xdr:col>
      <xdr:colOff>142875</xdr:colOff>
      <xdr:row>5</xdr:row>
      <xdr:rowOff>19050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4325" y="228600"/>
          <a:ext cx="11049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38</xdr:col>
      <xdr:colOff>323850</xdr:colOff>
      <xdr:row>1</xdr:row>
      <xdr:rowOff>38100</xdr:rowOff>
    </xdr:from>
    <xdr:to>
      <xdr:col>41</xdr:col>
      <xdr:colOff>247650</xdr:colOff>
      <xdr:row>5</xdr:row>
      <xdr:rowOff>66675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59275" y="238125"/>
          <a:ext cx="12668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2</xdr:row>
      <xdr:rowOff>57150</xdr:rowOff>
    </xdr:from>
    <xdr:to>
      <xdr:col>9</xdr:col>
      <xdr:colOff>314325</xdr:colOff>
      <xdr:row>5</xdr:row>
      <xdr:rowOff>142875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64770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2</xdr:row>
      <xdr:rowOff>66675</xdr:rowOff>
    </xdr:from>
    <xdr:to>
      <xdr:col>11</xdr:col>
      <xdr:colOff>333375</xdr:colOff>
      <xdr:row>5</xdr:row>
      <xdr:rowOff>152400</xdr:rowOff>
    </xdr:to>
    <xdr:pic>
      <xdr:nvPicPr>
        <xdr:cNvPr id="2050" name="Pictur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657225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266700</xdr:colOff>
      <xdr:row>2</xdr:row>
      <xdr:rowOff>57150</xdr:rowOff>
    </xdr:from>
    <xdr:to>
      <xdr:col>21</xdr:col>
      <xdr:colOff>304800</xdr:colOff>
      <xdr:row>5</xdr:row>
      <xdr:rowOff>123825</xdr:rowOff>
    </xdr:to>
    <xdr:pic>
      <xdr:nvPicPr>
        <xdr:cNvPr id="2051" name="Picture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63425" y="647700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2</xdr:row>
      <xdr:rowOff>66675</xdr:rowOff>
    </xdr:from>
    <xdr:to>
      <xdr:col>23</xdr:col>
      <xdr:colOff>333375</xdr:colOff>
      <xdr:row>5</xdr:row>
      <xdr:rowOff>133350</xdr:rowOff>
    </xdr:to>
    <xdr:pic>
      <xdr:nvPicPr>
        <xdr:cNvPr id="2052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01675" y="657225"/>
          <a:ext cx="657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266700</xdr:colOff>
      <xdr:row>93</xdr:row>
      <xdr:rowOff>57150</xdr:rowOff>
    </xdr:from>
    <xdr:to>
      <xdr:col>9</xdr:col>
      <xdr:colOff>304800</xdr:colOff>
      <xdr:row>96</xdr:row>
      <xdr:rowOff>123825</xdr:rowOff>
    </xdr:to>
    <xdr:pic>
      <xdr:nvPicPr>
        <xdr:cNvPr id="2053" name="Picture 3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18811875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93</xdr:row>
      <xdr:rowOff>66675</xdr:rowOff>
    </xdr:from>
    <xdr:to>
      <xdr:col>11</xdr:col>
      <xdr:colOff>333375</xdr:colOff>
      <xdr:row>96</xdr:row>
      <xdr:rowOff>133350</xdr:rowOff>
    </xdr:to>
    <xdr:pic>
      <xdr:nvPicPr>
        <xdr:cNvPr id="2054" name="Picture 3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18821400"/>
          <a:ext cx="657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257175</xdr:colOff>
      <xdr:row>93</xdr:row>
      <xdr:rowOff>57150</xdr:rowOff>
    </xdr:from>
    <xdr:to>
      <xdr:col>21</xdr:col>
      <xdr:colOff>295275</xdr:colOff>
      <xdr:row>96</xdr:row>
      <xdr:rowOff>123825</xdr:rowOff>
    </xdr:to>
    <xdr:pic>
      <xdr:nvPicPr>
        <xdr:cNvPr id="2055" name="Picture 3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53900" y="18811875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93</xdr:row>
      <xdr:rowOff>66675</xdr:rowOff>
    </xdr:from>
    <xdr:to>
      <xdr:col>23</xdr:col>
      <xdr:colOff>333375</xdr:colOff>
      <xdr:row>96</xdr:row>
      <xdr:rowOff>133350</xdr:rowOff>
    </xdr:to>
    <xdr:pic>
      <xdr:nvPicPr>
        <xdr:cNvPr id="2056" name="Picture 3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01675" y="18821400"/>
          <a:ext cx="657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209550</xdr:colOff>
      <xdr:row>214</xdr:row>
      <xdr:rowOff>161925</xdr:rowOff>
    </xdr:from>
    <xdr:to>
      <xdr:col>20</xdr:col>
      <xdr:colOff>19050</xdr:colOff>
      <xdr:row>221</xdr:row>
      <xdr:rowOff>19050</xdr:rowOff>
    </xdr:to>
    <xdr:pic>
      <xdr:nvPicPr>
        <xdr:cNvPr id="2057" name="Picture 5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77475" y="44243625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400050</xdr:colOff>
      <xdr:row>216</xdr:row>
      <xdr:rowOff>190500</xdr:rowOff>
    </xdr:from>
    <xdr:to>
      <xdr:col>23</xdr:col>
      <xdr:colOff>542925</xdr:colOff>
      <xdr:row>224</xdr:row>
      <xdr:rowOff>152400</xdr:rowOff>
    </xdr:to>
    <xdr:pic>
      <xdr:nvPicPr>
        <xdr:cNvPr id="2058" name="Picture 5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96775" y="44748450"/>
          <a:ext cx="19716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227</xdr:row>
      <xdr:rowOff>133350</xdr:rowOff>
    </xdr:from>
    <xdr:to>
      <xdr:col>21</xdr:col>
      <xdr:colOff>133350</xdr:colOff>
      <xdr:row>239</xdr:row>
      <xdr:rowOff>123825</xdr:rowOff>
    </xdr:to>
    <xdr:pic>
      <xdr:nvPicPr>
        <xdr:cNvPr id="2059" name="Picture 6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82225" y="47539275"/>
          <a:ext cx="24574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227</xdr:row>
      <xdr:rowOff>0</xdr:rowOff>
    </xdr:from>
    <xdr:to>
      <xdr:col>10</xdr:col>
      <xdr:colOff>123825</xdr:colOff>
      <xdr:row>240</xdr:row>
      <xdr:rowOff>76200</xdr:rowOff>
    </xdr:to>
    <xdr:pic>
      <xdr:nvPicPr>
        <xdr:cNvPr id="206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5675" y="47405925"/>
          <a:ext cx="2724150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213</xdr:row>
      <xdr:rowOff>142875</xdr:rowOff>
    </xdr:from>
    <xdr:to>
      <xdr:col>10</xdr:col>
      <xdr:colOff>323850</xdr:colOff>
      <xdr:row>221</xdr:row>
      <xdr:rowOff>66675</xdr:rowOff>
    </xdr:to>
    <xdr:pic>
      <xdr:nvPicPr>
        <xdr:cNvPr id="2061" name="Picture 2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7700" y="43986450"/>
          <a:ext cx="19621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215</xdr:row>
      <xdr:rowOff>19050</xdr:rowOff>
    </xdr:from>
    <xdr:to>
      <xdr:col>5</xdr:col>
      <xdr:colOff>561975</xdr:colOff>
      <xdr:row>222</xdr:row>
      <xdr:rowOff>228600</xdr:rowOff>
    </xdr:to>
    <xdr:pic>
      <xdr:nvPicPr>
        <xdr:cNvPr id="2062" name="Picture 2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44338875"/>
          <a:ext cx="19526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1</xdr:row>
      <xdr:rowOff>180975</xdr:rowOff>
    </xdr:from>
    <xdr:to>
      <xdr:col>6</xdr:col>
      <xdr:colOff>323850</xdr:colOff>
      <xdr:row>6</xdr:row>
      <xdr:rowOff>28575</xdr:rowOff>
    </xdr:to>
    <xdr:pic>
      <xdr:nvPicPr>
        <xdr:cNvPr id="2063" name="Picture 2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62300" y="581025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</xdr:row>
      <xdr:rowOff>142875</xdr:rowOff>
    </xdr:from>
    <xdr:to>
      <xdr:col>4</xdr:col>
      <xdr:colOff>295275</xdr:colOff>
      <xdr:row>6</xdr:row>
      <xdr:rowOff>0</xdr:rowOff>
    </xdr:to>
    <xdr:pic>
      <xdr:nvPicPr>
        <xdr:cNvPr id="2064" name="Picture 2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0" y="5429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18</xdr:col>
      <xdr:colOff>209550</xdr:colOff>
      <xdr:row>6</xdr:row>
      <xdr:rowOff>47625</xdr:rowOff>
    </xdr:to>
    <xdr:pic>
      <xdr:nvPicPr>
        <xdr:cNvPr id="2065" name="Picture 3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67925" y="590550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133350</xdr:colOff>
      <xdr:row>1</xdr:row>
      <xdr:rowOff>142875</xdr:rowOff>
    </xdr:from>
    <xdr:to>
      <xdr:col>16</xdr:col>
      <xdr:colOff>342900</xdr:colOff>
      <xdr:row>6</xdr:row>
      <xdr:rowOff>0</xdr:rowOff>
    </xdr:to>
    <xdr:pic>
      <xdr:nvPicPr>
        <xdr:cNvPr id="2066" name="Picture 3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82075" y="5429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93</xdr:row>
      <xdr:rowOff>47625</xdr:rowOff>
    </xdr:from>
    <xdr:to>
      <xdr:col>6</xdr:col>
      <xdr:colOff>390525</xdr:colOff>
      <xdr:row>97</xdr:row>
      <xdr:rowOff>95250</xdr:rowOff>
    </xdr:to>
    <xdr:pic>
      <xdr:nvPicPr>
        <xdr:cNvPr id="2067" name="Picture 4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28975" y="18802350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93</xdr:row>
      <xdr:rowOff>28575</xdr:rowOff>
    </xdr:from>
    <xdr:to>
      <xdr:col>4</xdr:col>
      <xdr:colOff>438150</xdr:colOff>
      <xdr:row>97</xdr:row>
      <xdr:rowOff>76200</xdr:rowOff>
    </xdr:to>
    <xdr:pic>
      <xdr:nvPicPr>
        <xdr:cNvPr id="2068" name="Picture 4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57400" y="18783300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190500</xdr:colOff>
      <xdr:row>93</xdr:row>
      <xdr:rowOff>0</xdr:rowOff>
    </xdr:from>
    <xdr:to>
      <xdr:col>16</xdr:col>
      <xdr:colOff>400050</xdr:colOff>
      <xdr:row>97</xdr:row>
      <xdr:rowOff>47625</xdr:rowOff>
    </xdr:to>
    <xdr:pic>
      <xdr:nvPicPr>
        <xdr:cNvPr id="2069" name="Picture 4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39225" y="187547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92</xdr:row>
      <xdr:rowOff>161925</xdr:rowOff>
    </xdr:from>
    <xdr:to>
      <xdr:col>18</xdr:col>
      <xdr:colOff>342900</xdr:colOff>
      <xdr:row>97</xdr:row>
      <xdr:rowOff>19050</xdr:rowOff>
    </xdr:to>
    <xdr:pic>
      <xdr:nvPicPr>
        <xdr:cNvPr id="2070" name="Picture 4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01275" y="18726150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2</xdr:row>
      <xdr:rowOff>57150</xdr:rowOff>
    </xdr:from>
    <xdr:to>
      <xdr:col>9</xdr:col>
      <xdr:colOff>314325</xdr:colOff>
      <xdr:row>5</xdr:row>
      <xdr:rowOff>142875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64770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2</xdr:row>
      <xdr:rowOff>66675</xdr:rowOff>
    </xdr:from>
    <xdr:to>
      <xdr:col>11</xdr:col>
      <xdr:colOff>333375</xdr:colOff>
      <xdr:row>5</xdr:row>
      <xdr:rowOff>152400</xdr:rowOff>
    </xdr:to>
    <xdr:pic>
      <xdr:nvPicPr>
        <xdr:cNvPr id="3074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657225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266700</xdr:colOff>
      <xdr:row>95</xdr:row>
      <xdr:rowOff>57150</xdr:rowOff>
    </xdr:from>
    <xdr:to>
      <xdr:col>9</xdr:col>
      <xdr:colOff>304800</xdr:colOff>
      <xdr:row>98</xdr:row>
      <xdr:rowOff>123825</xdr:rowOff>
    </xdr:to>
    <xdr:pic>
      <xdr:nvPicPr>
        <xdr:cNvPr id="307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20154900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95</xdr:row>
      <xdr:rowOff>66675</xdr:rowOff>
    </xdr:from>
    <xdr:to>
      <xdr:col>11</xdr:col>
      <xdr:colOff>333375</xdr:colOff>
      <xdr:row>98</xdr:row>
      <xdr:rowOff>133350</xdr:rowOff>
    </xdr:to>
    <xdr:pic>
      <xdr:nvPicPr>
        <xdr:cNvPr id="3076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20164425"/>
          <a:ext cx="657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257175</xdr:colOff>
      <xdr:row>95</xdr:row>
      <xdr:rowOff>57150</xdr:rowOff>
    </xdr:from>
    <xdr:to>
      <xdr:col>21</xdr:col>
      <xdr:colOff>295275</xdr:colOff>
      <xdr:row>98</xdr:row>
      <xdr:rowOff>123825</xdr:rowOff>
    </xdr:to>
    <xdr:pic>
      <xdr:nvPicPr>
        <xdr:cNvPr id="3077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53900" y="20154900"/>
          <a:ext cx="647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285750</xdr:colOff>
      <xdr:row>95</xdr:row>
      <xdr:rowOff>66675</xdr:rowOff>
    </xdr:from>
    <xdr:to>
      <xdr:col>23</xdr:col>
      <xdr:colOff>333375</xdr:colOff>
      <xdr:row>98</xdr:row>
      <xdr:rowOff>133350</xdr:rowOff>
    </xdr:to>
    <xdr:pic>
      <xdr:nvPicPr>
        <xdr:cNvPr id="3078" name="Picture 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01675" y="20164425"/>
          <a:ext cx="657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209550</xdr:colOff>
      <xdr:row>215</xdr:row>
      <xdr:rowOff>161925</xdr:rowOff>
    </xdr:from>
    <xdr:to>
      <xdr:col>20</xdr:col>
      <xdr:colOff>19050</xdr:colOff>
      <xdr:row>222</xdr:row>
      <xdr:rowOff>19050</xdr:rowOff>
    </xdr:to>
    <xdr:pic>
      <xdr:nvPicPr>
        <xdr:cNvPr id="3079" name="Pictur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77475" y="45796200"/>
          <a:ext cx="16383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400050</xdr:colOff>
      <xdr:row>217</xdr:row>
      <xdr:rowOff>190500</xdr:rowOff>
    </xdr:from>
    <xdr:to>
      <xdr:col>23</xdr:col>
      <xdr:colOff>542925</xdr:colOff>
      <xdr:row>225</xdr:row>
      <xdr:rowOff>152400</xdr:rowOff>
    </xdr:to>
    <xdr:pic>
      <xdr:nvPicPr>
        <xdr:cNvPr id="3080" name="Picture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96775" y="46301025"/>
          <a:ext cx="19716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228</xdr:row>
      <xdr:rowOff>133350</xdr:rowOff>
    </xdr:from>
    <xdr:to>
      <xdr:col>21</xdr:col>
      <xdr:colOff>133350</xdr:colOff>
      <xdr:row>240</xdr:row>
      <xdr:rowOff>123825</xdr:rowOff>
    </xdr:to>
    <xdr:pic>
      <xdr:nvPicPr>
        <xdr:cNvPr id="3081" name="Picture 1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82225" y="49091850"/>
          <a:ext cx="24574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228</xdr:row>
      <xdr:rowOff>0</xdr:rowOff>
    </xdr:from>
    <xdr:to>
      <xdr:col>10</xdr:col>
      <xdr:colOff>123825</xdr:colOff>
      <xdr:row>242</xdr:row>
      <xdr:rowOff>28575</xdr:rowOff>
    </xdr:to>
    <xdr:pic>
      <xdr:nvPicPr>
        <xdr:cNvPr id="3082" name="Picture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5675" y="48958500"/>
          <a:ext cx="272415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214</xdr:row>
      <xdr:rowOff>142875</xdr:rowOff>
    </xdr:from>
    <xdr:to>
      <xdr:col>10</xdr:col>
      <xdr:colOff>323850</xdr:colOff>
      <xdr:row>222</xdr:row>
      <xdr:rowOff>171450</xdr:rowOff>
    </xdr:to>
    <xdr:pic>
      <xdr:nvPicPr>
        <xdr:cNvPr id="3083" name="Picture 1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7700" y="45539025"/>
          <a:ext cx="196215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216</xdr:row>
      <xdr:rowOff>19050</xdr:rowOff>
    </xdr:from>
    <xdr:to>
      <xdr:col>5</xdr:col>
      <xdr:colOff>561975</xdr:colOff>
      <xdr:row>224</xdr:row>
      <xdr:rowOff>114300</xdr:rowOff>
    </xdr:to>
    <xdr:pic>
      <xdr:nvPicPr>
        <xdr:cNvPr id="3084" name="Picture 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45891450"/>
          <a:ext cx="19526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1</xdr:row>
      <xdr:rowOff>180975</xdr:rowOff>
    </xdr:from>
    <xdr:to>
      <xdr:col>6</xdr:col>
      <xdr:colOff>323850</xdr:colOff>
      <xdr:row>6</xdr:row>
      <xdr:rowOff>28575</xdr:rowOff>
    </xdr:to>
    <xdr:pic>
      <xdr:nvPicPr>
        <xdr:cNvPr id="3085" name="Picture 1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62300" y="581025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</xdr:row>
      <xdr:rowOff>142875</xdr:rowOff>
    </xdr:from>
    <xdr:to>
      <xdr:col>4</xdr:col>
      <xdr:colOff>295275</xdr:colOff>
      <xdr:row>6</xdr:row>
      <xdr:rowOff>0</xdr:rowOff>
    </xdr:to>
    <xdr:pic>
      <xdr:nvPicPr>
        <xdr:cNvPr id="3086" name="Picture 1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0" y="5429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95</xdr:row>
      <xdr:rowOff>47625</xdr:rowOff>
    </xdr:from>
    <xdr:to>
      <xdr:col>6</xdr:col>
      <xdr:colOff>390525</xdr:colOff>
      <xdr:row>99</xdr:row>
      <xdr:rowOff>95250</xdr:rowOff>
    </xdr:to>
    <xdr:pic>
      <xdr:nvPicPr>
        <xdr:cNvPr id="3087" name="Picture 1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28975" y="2014537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95</xdr:row>
      <xdr:rowOff>28575</xdr:rowOff>
    </xdr:from>
    <xdr:to>
      <xdr:col>4</xdr:col>
      <xdr:colOff>438150</xdr:colOff>
      <xdr:row>99</xdr:row>
      <xdr:rowOff>76200</xdr:rowOff>
    </xdr:to>
    <xdr:pic>
      <xdr:nvPicPr>
        <xdr:cNvPr id="3088" name="Picture 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57400" y="2012632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190500</xdr:colOff>
      <xdr:row>95</xdr:row>
      <xdr:rowOff>0</xdr:rowOff>
    </xdr:from>
    <xdr:to>
      <xdr:col>16</xdr:col>
      <xdr:colOff>400050</xdr:colOff>
      <xdr:row>99</xdr:row>
      <xdr:rowOff>47625</xdr:rowOff>
    </xdr:to>
    <xdr:pic>
      <xdr:nvPicPr>
        <xdr:cNvPr id="3089" name="Picture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39225" y="20097750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94</xdr:row>
      <xdr:rowOff>161925</xdr:rowOff>
    </xdr:from>
    <xdr:to>
      <xdr:col>18</xdr:col>
      <xdr:colOff>342900</xdr:colOff>
      <xdr:row>99</xdr:row>
      <xdr:rowOff>19050</xdr:rowOff>
    </xdr:to>
    <xdr:pic>
      <xdr:nvPicPr>
        <xdr:cNvPr id="3090" name="Picture 2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01275" y="20069175"/>
          <a:ext cx="819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zoomScale="77" zoomScaleNormal="77" workbookViewId="0">
      <selection activeCell="N6" sqref="N6"/>
    </sheetView>
  </sheetViews>
  <sheetFormatPr defaultRowHeight="15" x14ac:dyDescent="0.25"/>
  <cols>
    <col min="2" max="17" width="6.7109375" customWidth="1"/>
  </cols>
  <sheetData>
    <row r="1" spans="2:17" ht="26.25" x14ac:dyDescent="0.4">
      <c r="F1" s="156" t="s">
        <v>132</v>
      </c>
      <c r="L1" s="281" t="s">
        <v>46</v>
      </c>
    </row>
    <row r="3" spans="2:17" ht="15.75" x14ac:dyDescent="0.25">
      <c r="B3" s="126" t="s">
        <v>4</v>
      </c>
      <c r="C3" s="127" t="s">
        <v>7</v>
      </c>
      <c r="D3" s="128"/>
      <c r="G3" s="26"/>
      <c r="H3" s="26"/>
      <c r="I3" s="26"/>
      <c r="J3" s="26"/>
      <c r="K3" s="26"/>
      <c r="L3" s="26"/>
      <c r="M3" s="26"/>
    </row>
    <row r="4" spans="2:17" ht="15.75" x14ac:dyDescent="0.25">
      <c r="B4" s="129">
        <v>72</v>
      </c>
      <c r="C4" s="130">
        <v>68</v>
      </c>
      <c r="D4" s="131" t="s">
        <v>8</v>
      </c>
      <c r="F4" s="82" t="s">
        <v>21</v>
      </c>
      <c r="G4" s="82" t="s">
        <v>5</v>
      </c>
      <c r="H4" s="81" t="s">
        <v>70</v>
      </c>
      <c r="I4" s="81" t="s">
        <v>18</v>
      </c>
      <c r="J4" s="83" t="s">
        <v>19</v>
      </c>
      <c r="K4" s="83" t="s">
        <v>16</v>
      </c>
      <c r="L4" s="82" t="s">
        <v>20</v>
      </c>
      <c r="M4" s="82" t="s">
        <v>17</v>
      </c>
      <c r="N4" s="84" t="s">
        <v>15</v>
      </c>
      <c r="O4" s="84" t="s">
        <v>42</v>
      </c>
      <c r="P4" s="85" t="s">
        <v>44</v>
      </c>
      <c r="Q4" s="85" t="s">
        <v>43</v>
      </c>
    </row>
    <row r="5" spans="2:17" ht="15.75" x14ac:dyDescent="0.25">
      <c r="B5" s="107" t="s">
        <v>0</v>
      </c>
      <c r="C5" s="107" t="s">
        <v>4</v>
      </c>
      <c r="D5" s="132" t="s">
        <v>30</v>
      </c>
      <c r="E5" t="s">
        <v>45</v>
      </c>
      <c r="F5" s="293">
        <v>38</v>
      </c>
      <c r="G5" s="293">
        <v>20</v>
      </c>
      <c r="H5" s="293">
        <v>20</v>
      </c>
      <c r="I5" s="293">
        <v>38</v>
      </c>
      <c r="J5" s="293">
        <v>18</v>
      </c>
      <c r="K5" s="293">
        <v>32</v>
      </c>
      <c r="L5" s="293">
        <v>18</v>
      </c>
      <c r="M5" s="293">
        <v>27</v>
      </c>
      <c r="N5" s="293">
        <v>22</v>
      </c>
      <c r="O5" s="293">
        <v>17</v>
      </c>
      <c r="P5" s="293">
        <v>18</v>
      </c>
      <c r="Q5" s="293">
        <v>19</v>
      </c>
    </row>
    <row r="6" spans="2:17" ht="15.75" x14ac:dyDescent="0.25">
      <c r="B6" s="133">
        <v>1</v>
      </c>
      <c r="C6" s="134">
        <v>3</v>
      </c>
      <c r="D6" s="134">
        <v>10</v>
      </c>
      <c r="F6" s="134">
        <v>5</v>
      </c>
      <c r="G6" s="134">
        <v>3</v>
      </c>
      <c r="H6" s="134">
        <v>5</v>
      </c>
      <c r="I6" s="134">
        <v>4</v>
      </c>
      <c r="J6" s="134">
        <v>6</v>
      </c>
      <c r="K6" s="134">
        <v>6</v>
      </c>
      <c r="L6" s="134">
        <v>5</v>
      </c>
      <c r="M6" s="134">
        <v>4</v>
      </c>
      <c r="N6" s="134">
        <v>3</v>
      </c>
      <c r="O6" s="134">
        <v>3</v>
      </c>
      <c r="P6" s="134">
        <v>7</v>
      </c>
      <c r="Q6" s="134">
        <v>6</v>
      </c>
    </row>
    <row r="7" spans="2:17" ht="15.75" x14ac:dyDescent="0.25">
      <c r="B7" s="135">
        <v>2</v>
      </c>
      <c r="C7" s="136">
        <v>5</v>
      </c>
      <c r="D7" s="136">
        <v>16</v>
      </c>
      <c r="F7" s="136">
        <v>6</v>
      </c>
      <c r="G7" s="136">
        <v>6</v>
      </c>
      <c r="H7" s="136">
        <v>6</v>
      </c>
      <c r="I7" s="136">
        <v>7</v>
      </c>
      <c r="J7" s="136">
        <v>5</v>
      </c>
      <c r="K7" s="136">
        <v>6</v>
      </c>
      <c r="L7" s="136">
        <v>5</v>
      </c>
      <c r="M7" s="136">
        <v>5</v>
      </c>
      <c r="N7" s="136">
        <v>6</v>
      </c>
      <c r="O7" s="136">
        <v>9</v>
      </c>
      <c r="P7" s="136">
        <v>9</v>
      </c>
      <c r="Q7" s="136">
        <v>9</v>
      </c>
    </row>
    <row r="8" spans="2:17" ht="15.75" x14ac:dyDescent="0.25">
      <c r="B8" s="133">
        <v>3</v>
      </c>
      <c r="C8" s="134">
        <v>4</v>
      </c>
      <c r="D8" s="134">
        <v>4</v>
      </c>
      <c r="F8" s="134">
        <v>7</v>
      </c>
      <c r="G8" s="134">
        <v>4</v>
      </c>
      <c r="H8" s="134">
        <v>5</v>
      </c>
      <c r="I8" s="134">
        <v>8</v>
      </c>
      <c r="J8" s="134">
        <v>7</v>
      </c>
      <c r="K8" s="134">
        <v>8</v>
      </c>
      <c r="L8" s="134">
        <v>6</v>
      </c>
      <c r="M8" s="134">
        <v>8</v>
      </c>
      <c r="N8" s="134">
        <v>4</v>
      </c>
      <c r="O8" s="134">
        <v>7</v>
      </c>
      <c r="P8" s="134">
        <v>5</v>
      </c>
      <c r="Q8" s="134">
        <v>9</v>
      </c>
    </row>
    <row r="9" spans="2:17" ht="15.75" x14ac:dyDescent="0.25">
      <c r="B9" s="135">
        <v>4</v>
      </c>
      <c r="C9" s="136">
        <v>4</v>
      </c>
      <c r="D9" s="136">
        <v>14</v>
      </c>
      <c r="F9" s="136">
        <v>6</v>
      </c>
      <c r="G9" s="136">
        <v>5</v>
      </c>
      <c r="H9" s="136">
        <v>6</v>
      </c>
      <c r="I9" s="136">
        <v>8</v>
      </c>
      <c r="J9" s="136">
        <v>7</v>
      </c>
      <c r="K9" s="136">
        <v>7</v>
      </c>
      <c r="L9" s="136">
        <v>6</v>
      </c>
      <c r="M9" s="136">
        <v>8</v>
      </c>
      <c r="N9" s="136">
        <v>5</v>
      </c>
      <c r="O9" s="136">
        <v>6</v>
      </c>
      <c r="P9" s="136">
        <v>4</v>
      </c>
      <c r="Q9" s="136">
        <v>8</v>
      </c>
    </row>
    <row r="10" spans="2:17" ht="15.75" x14ac:dyDescent="0.25">
      <c r="B10" s="133">
        <v>5</v>
      </c>
      <c r="C10" s="134">
        <v>4</v>
      </c>
      <c r="D10" s="134">
        <v>2</v>
      </c>
      <c r="F10" s="134">
        <v>8</v>
      </c>
      <c r="G10" s="134">
        <v>7</v>
      </c>
      <c r="H10" s="134">
        <v>10</v>
      </c>
      <c r="I10" s="134">
        <v>10</v>
      </c>
      <c r="J10" s="134">
        <v>8</v>
      </c>
      <c r="K10" s="134">
        <v>5</v>
      </c>
      <c r="L10" s="134">
        <v>6</v>
      </c>
      <c r="M10" s="134">
        <v>8</v>
      </c>
      <c r="N10" s="134">
        <v>7</v>
      </c>
      <c r="O10" s="134">
        <v>6</v>
      </c>
      <c r="P10" s="134">
        <v>6</v>
      </c>
      <c r="Q10" s="134">
        <v>6</v>
      </c>
    </row>
    <row r="11" spans="2:17" ht="15.75" x14ac:dyDescent="0.25">
      <c r="B11" s="135">
        <v>6</v>
      </c>
      <c r="C11" s="136">
        <v>3</v>
      </c>
      <c r="D11" s="136">
        <v>18</v>
      </c>
      <c r="F11" s="136">
        <v>7</v>
      </c>
      <c r="G11" s="136">
        <v>3</v>
      </c>
      <c r="H11" s="136">
        <v>7</v>
      </c>
      <c r="I11" s="136">
        <v>10</v>
      </c>
      <c r="J11" s="136">
        <v>4</v>
      </c>
      <c r="K11" s="136">
        <v>8</v>
      </c>
      <c r="L11" s="136">
        <v>6</v>
      </c>
      <c r="M11" s="136">
        <v>3</v>
      </c>
      <c r="N11" s="136">
        <v>3</v>
      </c>
      <c r="O11" s="136">
        <v>3</v>
      </c>
      <c r="P11" s="136">
        <v>6</v>
      </c>
      <c r="Q11" s="136">
        <v>6</v>
      </c>
    </row>
    <row r="12" spans="2:17" ht="15.75" x14ac:dyDescent="0.25">
      <c r="B12" s="133">
        <v>7</v>
      </c>
      <c r="C12" s="134">
        <v>4</v>
      </c>
      <c r="D12" s="134">
        <v>8</v>
      </c>
      <c r="F12" s="134">
        <v>7</v>
      </c>
      <c r="G12" s="134">
        <v>9</v>
      </c>
      <c r="H12" s="134">
        <v>6</v>
      </c>
      <c r="I12" s="134">
        <v>7</v>
      </c>
      <c r="J12" s="134">
        <v>6</v>
      </c>
      <c r="K12" s="134">
        <v>5</v>
      </c>
      <c r="L12" s="134">
        <v>6</v>
      </c>
      <c r="M12" s="134">
        <v>8</v>
      </c>
      <c r="N12" s="134">
        <v>9</v>
      </c>
      <c r="O12" s="134">
        <v>7</v>
      </c>
      <c r="P12" s="134">
        <v>5</v>
      </c>
      <c r="Q12" s="134">
        <v>8</v>
      </c>
    </row>
    <row r="13" spans="2:17" ht="15.75" x14ac:dyDescent="0.25">
      <c r="B13" s="135">
        <v>8</v>
      </c>
      <c r="C13" s="136">
        <v>4</v>
      </c>
      <c r="D13" s="136">
        <v>6</v>
      </c>
      <c r="F13" s="136">
        <v>9</v>
      </c>
      <c r="G13" s="136">
        <v>9</v>
      </c>
      <c r="H13" s="136">
        <v>7</v>
      </c>
      <c r="I13" s="136">
        <v>5</v>
      </c>
      <c r="J13" s="136">
        <v>8</v>
      </c>
      <c r="K13" s="136">
        <v>9</v>
      </c>
      <c r="L13" s="136">
        <v>7</v>
      </c>
      <c r="M13" s="136">
        <v>7</v>
      </c>
      <c r="N13" s="136">
        <v>9</v>
      </c>
      <c r="O13" s="136">
        <v>6</v>
      </c>
      <c r="P13" s="136">
        <v>7</v>
      </c>
      <c r="Q13" s="136">
        <v>7</v>
      </c>
    </row>
    <row r="14" spans="2:17" ht="15.75" x14ac:dyDescent="0.25">
      <c r="B14" s="133">
        <v>9</v>
      </c>
      <c r="C14" s="134">
        <v>5</v>
      </c>
      <c r="D14" s="134">
        <v>12</v>
      </c>
      <c r="F14" s="134">
        <v>10</v>
      </c>
      <c r="G14" s="134">
        <v>9</v>
      </c>
      <c r="H14" s="134">
        <v>9</v>
      </c>
      <c r="I14" s="134">
        <v>7</v>
      </c>
      <c r="J14" s="134">
        <v>5</v>
      </c>
      <c r="K14" s="134">
        <v>9</v>
      </c>
      <c r="L14" s="134">
        <v>4</v>
      </c>
      <c r="M14" s="134">
        <v>8</v>
      </c>
      <c r="N14" s="134">
        <v>9</v>
      </c>
      <c r="O14" s="134">
        <v>7</v>
      </c>
      <c r="P14" s="134">
        <v>8</v>
      </c>
      <c r="Q14" s="134">
        <v>6</v>
      </c>
    </row>
    <row r="15" spans="2:17" ht="15.75" x14ac:dyDescent="0.25">
      <c r="B15" s="135" t="s">
        <v>1</v>
      </c>
      <c r="C15" s="135">
        <f>SUM(C6:C14)</f>
        <v>36</v>
      </c>
      <c r="D15" s="135"/>
      <c r="F15" s="135">
        <f t="shared" ref="F15:Q15" si="0">SUM(F6:F14)</f>
        <v>65</v>
      </c>
      <c r="G15" s="135">
        <f t="shared" si="0"/>
        <v>55</v>
      </c>
      <c r="H15" s="135">
        <f t="shared" si="0"/>
        <v>61</v>
      </c>
      <c r="I15" s="135">
        <f t="shared" si="0"/>
        <v>66</v>
      </c>
      <c r="J15" s="135">
        <f t="shared" si="0"/>
        <v>56</v>
      </c>
      <c r="K15" s="135">
        <f t="shared" si="0"/>
        <v>63</v>
      </c>
      <c r="L15" s="135">
        <f t="shared" si="0"/>
        <v>51</v>
      </c>
      <c r="M15" s="135">
        <f t="shared" si="0"/>
        <v>59</v>
      </c>
      <c r="N15" s="135">
        <f t="shared" si="0"/>
        <v>55</v>
      </c>
      <c r="O15" s="135">
        <f t="shared" si="0"/>
        <v>54</v>
      </c>
      <c r="P15" s="135">
        <f t="shared" si="0"/>
        <v>57</v>
      </c>
      <c r="Q15" s="135">
        <f t="shared" si="0"/>
        <v>65</v>
      </c>
    </row>
    <row r="16" spans="2:17" ht="15.75" x14ac:dyDescent="0.25">
      <c r="B16" s="133">
        <v>10</v>
      </c>
      <c r="C16" s="134">
        <v>3</v>
      </c>
      <c r="D16" s="134">
        <v>15</v>
      </c>
      <c r="F16" s="134">
        <v>5</v>
      </c>
      <c r="G16" s="134">
        <v>4</v>
      </c>
      <c r="H16" s="134">
        <v>5</v>
      </c>
      <c r="I16" s="134">
        <v>5</v>
      </c>
      <c r="J16" s="134">
        <v>4</v>
      </c>
      <c r="K16" s="134">
        <v>5</v>
      </c>
      <c r="L16" s="134">
        <v>4</v>
      </c>
      <c r="M16" s="134">
        <v>4</v>
      </c>
      <c r="N16" s="134">
        <v>4</v>
      </c>
      <c r="O16" s="134">
        <v>3</v>
      </c>
      <c r="P16" s="134">
        <v>3</v>
      </c>
      <c r="Q16" s="134">
        <v>5</v>
      </c>
    </row>
    <row r="17" spans="2:18" ht="15.75" x14ac:dyDescent="0.25">
      <c r="B17" s="135">
        <v>11</v>
      </c>
      <c r="C17" s="136">
        <v>4</v>
      </c>
      <c r="D17" s="136">
        <v>13</v>
      </c>
      <c r="F17" s="136">
        <v>8</v>
      </c>
      <c r="G17" s="136">
        <v>4</v>
      </c>
      <c r="H17" s="136">
        <v>5</v>
      </c>
      <c r="I17" s="136">
        <v>7</v>
      </c>
      <c r="J17" s="136">
        <v>7</v>
      </c>
      <c r="K17" s="136">
        <v>9</v>
      </c>
      <c r="L17" s="136">
        <v>7</v>
      </c>
      <c r="M17" s="136">
        <v>5</v>
      </c>
      <c r="N17" s="136">
        <v>5</v>
      </c>
      <c r="O17" s="136">
        <v>5</v>
      </c>
      <c r="P17" s="136">
        <v>6</v>
      </c>
      <c r="Q17" s="136">
        <v>5</v>
      </c>
    </row>
    <row r="18" spans="2:18" ht="15.75" x14ac:dyDescent="0.25">
      <c r="B18" s="133">
        <v>12</v>
      </c>
      <c r="C18" s="134">
        <v>4</v>
      </c>
      <c r="D18" s="134">
        <v>3</v>
      </c>
      <c r="F18" s="134">
        <v>10</v>
      </c>
      <c r="G18" s="134">
        <v>6</v>
      </c>
      <c r="H18" s="134">
        <v>6</v>
      </c>
      <c r="I18" s="134">
        <v>8</v>
      </c>
      <c r="J18" s="134">
        <v>6</v>
      </c>
      <c r="K18" s="134">
        <v>9</v>
      </c>
      <c r="L18" s="134">
        <v>6</v>
      </c>
      <c r="M18" s="134">
        <v>8</v>
      </c>
      <c r="N18" s="134">
        <v>8</v>
      </c>
      <c r="O18" s="134">
        <v>8</v>
      </c>
      <c r="P18" s="134">
        <v>6</v>
      </c>
      <c r="Q18" s="134">
        <v>7</v>
      </c>
      <c r="R18" t="s">
        <v>8</v>
      </c>
    </row>
    <row r="19" spans="2:18" ht="15.75" x14ac:dyDescent="0.25">
      <c r="B19" s="137">
        <v>13</v>
      </c>
      <c r="C19" s="136">
        <v>4</v>
      </c>
      <c r="D19" s="136">
        <v>7</v>
      </c>
      <c r="F19" s="136">
        <v>5</v>
      </c>
      <c r="G19" s="136">
        <v>6</v>
      </c>
      <c r="H19" s="136">
        <v>8</v>
      </c>
      <c r="I19" s="136">
        <v>9</v>
      </c>
      <c r="J19" s="136">
        <v>7</v>
      </c>
      <c r="K19" s="136">
        <v>6</v>
      </c>
      <c r="L19" s="136">
        <v>6</v>
      </c>
      <c r="M19" s="136">
        <v>4</v>
      </c>
      <c r="N19" s="136">
        <v>4</v>
      </c>
      <c r="O19" s="136">
        <v>4</v>
      </c>
      <c r="P19" s="136">
        <v>6</v>
      </c>
      <c r="Q19" s="136">
        <v>6</v>
      </c>
    </row>
    <row r="20" spans="2:18" ht="15.75" x14ac:dyDescent="0.25">
      <c r="B20" s="133">
        <v>14</v>
      </c>
      <c r="C20" s="134">
        <v>3</v>
      </c>
      <c r="D20" s="134">
        <v>9</v>
      </c>
      <c r="F20" s="134">
        <v>7</v>
      </c>
      <c r="G20" s="134">
        <v>5</v>
      </c>
      <c r="H20" s="134">
        <v>5</v>
      </c>
      <c r="I20" s="134">
        <v>4</v>
      </c>
      <c r="J20" s="134">
        <v>5</v>
      </c>
      <c r="K20" s="134">
        <v>6</v>
      </c>
      <c r="L20" s="134">
        <v>5</v>
      </c>
      <c r="M20" s="134">
        <v>7</v>
      </c>
      <c r="N20" s="134">
        <v>7</v>
      </c>
      <c r="O20" s="134">
        <v>4</v>
      </c>
      <c r="P20" s="134">
        <v>5</v>
      </c>
      <c r="Q20" s="134">
        <v>4</v>
      </c>
    </row>
    <row r="21" spans="2:18" ht="15.75" x14ac:dyDescent="0.25">
      <c r="B21" s="135">
        <v>15</v>
      </c>
      <c r="C21" s="136">
        <v>5</v>
      </c>
      <c r="D21" s="136">
        <v>1</v>
      </c>
      <c r="F21" s="136">
        <v>10</v>
      </c>
      <c r="G21" s="136">
        <v>6</v>
      </c>
      <c r="H21" s="136">
        <v>8</v>
      </c>
      <c r="I21" s="136">
        <v>7</v>
      </c>
      <c r="J21" s="136">
        <v>10</v>
      </c>
      <c r="K21" s="136">
        <v>8</v>
      </c>
      <c r="L21" s="136">
        <v>10</v>
      </c>
      <c r="M21" s="136">
        <v>10</v>
      </c>
      <c r="N21" s="136">
        <v>10</v>
      </c>
      <c r="O21" s="136">
        <v>10</v>
      </c>
      <c r="P21" s="136">
        <v>10</v>
      </c>
      <c r="Q21" s="136">
        <v>7</v>
      </c>
    </row>
    <row r="22" spans="2:18" ht="15.75" x14ac:dyDescent="0.25">
      <c r="B22" s="133">
        <v>16</v>
      </c>
      <c r="C22" s="134">
        <v>4</v>
      </c>
      <c r="D22" s="134">
        <v>17</v>
      </c>
      <c r="F22" s="134">
        <v>8</v>
      </c>
      <c r="G22" s="134">
        <v>6</v>
      </c>
      <c r="H22" s="134">
        <v>4</v>
      </c>
      <c r="I22" s="134">
        <v>7</v>
      </c>
      <c r="J22" s="134">
        <v>4</v>
      </c>
      <c r="K22" s="134">
        <v>10</v>
      </c>
      <c r="L22" s="134">
        <v>7</v>
      </c>
      <c r="M22" s="134">
        <v>5</v>
      </c>
      <c r="N22" s="134">
        <v>5</v>
      </c>
      <c r="O22" s="134">
        <v>4</v>
      </c>
      <c r="P22" s="134">
        <v>5</v>
      </c>
      <c r="Q22" s="134">
        <v>7</v>
      </c>
    </row>
    <row r="23" spans="2:18" ht="15.75" x14ac:dyDescent="0.25">
      <c r="B23" s="135">
        <v>17</v>
      </c>
      <c r="C23" s="136">
        <v>4</v>
      </c>
      <c r="D23" s="136">
        <v>5</v>
      </c>
      <c r="F23" s="136">
        <v>9</v>
      </c>
      <c r="G23" s="136">
        <v>4</v>
      </c>
      <c r="H23" s="136">
        <v>8</v>
      </c>
      <c r="I23" s="136">
        <v>6</v>
      </c>
      <c r="J23" s="136">
        <v>13</v>
      </c>
      <c r="K23" s="136">
        <v>10</v>
      </c>
      <c r="L23" s="136">
        <v>5</v>
      </c>
      <c r="M23" s="136">
        <v>6</v>
      </c>
      <c r="N23" s="136">
        <v>6</v>
      </c>
      <c r="O23" s="136">
        <v>5</v>
      </c>
      <c r="P23" s="136">
        <v>5</v>
      </c>
      <c r="Q23" s="136">
        <v>5</v>
      </c>
    </row>
    <row r="24" spans="2:18" ht="15.75" x14ac:dyDescent="0.25">
      <c r="B24" s="133">
        <v>18</v>
      </c>
      <c r="C24" s="134">
        <v>5</v>
      </c>
      <c r="D24" s="134">
        <v>11</v>
      </c>
      <c r="F24" s="134">
        <v>8</v>
      </c>
      <c r="G24" s="134">
        <v>8</v>
      </c>
      <c r="H24" s="134">
        <v>9</v>
      </c>
      <c r="I24" s="134">
        <v>8</v>
      </c>
      <c r="J24" s="134">
        <v>7</v>
      </c>
      <c r="K24" s="134">
        <v>9</v>
      </c>
      <c r="L24" s="134">
        <v>9</v>
      </c>
      <c r="M24" s="134">
        <v>6</v>
      </c>
      <c r="N24" s="134">
        <v>6</v>
      </c>
      <c r="O24" s="134">
        <v>6</v>
      </c>
      <c r="P24" s="134">
        <v>5</v>
      </c>
      <c r="Q24" s="134">
        <v>7</v>
      </c>
    </row>
    <row r="25" spans="2:18" ht="15.75" x14ac:dyDescent="0.25">
      <c r="B25" s="135" t="s">
        <v>2</v>
      </c>
      <c r="C25" s="135">
        <f>SUM(C16:C24)</f>
        <v>36</v>
      </c>
      <c r="D25" s="135"/>
      <c r="F25" s="124">
        <f t="shared" ref="F25:Q25" si="1">SUM(F16:F24)</f>
        <v>70</v>
      </c>
      <c r="G25" s="124">
        <f t="shared" si="1"/>
        <v>49</v>
      </c>
      <c r="H25" s="124">
        <f t="shared" si="1"/>
        <v>58</v>
      </c>
      <c r="I25" s="124">
        <f t="shared" si="1"/>
        <v>61</v>
      </c>
      <c r="J25" s="124">
        <f t="shared" si="1"/>
        <v>63</v>
      </c>
      <c r="K25" s="124">
        <f t="shared" si="1"/>
        <v>72</v>
      </c>
      <c r="L25" s="124">
        <f t="shared" si="1"/>
        <v>59</v>
      </c>
      <c r="M25" s="124">
        <f t="shared" si="1"/>
        <v>55</v>
      </c>
      <c r="N25" s="124">
        <f t="shared" si="1"/>
        <v>55</v>
      </c>
      <c r="O25" s="124">
        <f t="shared" si="1"/>
        <v>49</v>
      </c>
      <c r="P25" s="124">
        <f t="shared" si="1"/>
        <v>51</v>
      </c>
      <c r="Q25" s="124">
        <f t="shared" si="1"/>
        <v>53</v>
      </c>
    </row>
    <row r="26" spans="2:18" ht="15.75" x14ac:dyDescent="0.25">
      <c r="B26" s="133" t="s">
        <v>1</v>
      </c>
      <c r="C26" s="133">
        <f>C15</f>
        <v>36</v>
      </c>
      <c r="D26" s="133"/>
      <c r="F26" s="125">
        <f t="shared" ref="F26:Q26" si="2">F15</f>
        <v>65</v>
      </c>
      <c r="G26" s="125">
        <f t="shared" si="2"/>
        <v>55</v>
      </c>
      <c r="H26" s="125">
        <f t="shared" si="2"/>
        <v>61</v>
      </c>
      <c r="I26" s="125">
        <f t="shared" si="2"/>
        <v>66</v>
      </c>
      <c r="J26" s="125">
        <f t="shared" si="2"/>
        <v>56</v>
      </c>
      <c r="K26" s="125">
        <f t="shared" si="2"/>
        <v>63</v>
      </c>
      <c r="L26" s="125">
        <f t="shared" si="2"/>
        <v>51</v>
      </c>
      <c r="M26" s="125">
        <f t="shared" si="2"/>
        <v>59</v>
      </c>
      <c r="N26" s="125">
        <f t="shared" si="2"/>
        <v>55</v>
      </c>
      <c r="O26" s="125">
        <f t="shared" si="2"/>
        <v>54</v>
      </c>
      <c r="P26" s="125">
        <f t="shared" si="2"/>
        <v>57</v>
      </c>
      <c r="Q26" s="125">
        <f t="shared" si="2"/>
        <v>65</v>
      </c>
    </row>
    <row r="27" spans="2:18" ht="15.75" x14ac:dyDescent="0.25">
      <c r="B27" s="135" t="s">
        <v>3</v>
      </c>
      <c r="C27" s="135">
        <f>SUM(C25+C26)</f>
        <v>72</v>
      </c>
      <c r="D27" s="135"/>
      <c r="F27" s="124">
        <f t="shared" ref="F27:Q27" si="3">SUM(F25+F26)</f>
        <v>135</v>
      </c>
      <c r="G27" s="124">
        <f t="shared" si="3"/>
        <v>104</v>
      </c>
      <c r="H27" s="124">
        <f t="shared" si="3"/>
        <v>119</v>
      </c>
      <c r="I27" s="124">
        <f t="shared" si="3"/>
        <v>127</v>
      </c>
      <c r="J27" s="124">
        <f t="shared" si="3"/>
        <v>119</v>
      </c>
      <c r="K27" s="124">
        <f t="shared" si="3"/>
        <v>135</v>
      </c>
      <c r="L27" s="124">
        <f t="shared" si="3"/>
        <v>110</v>
      </c>
      <c r="M27" s="124">
        <f t="shared" si="3"/>
        <v>114</v>
      </c>
      <c r="N27" s="124">
        <f t="shared" si="3"/>
        <v>110</v>
      </c>
      <c r="O27" s="124">
        <f t="shared" si="3"/>
        <v>103</v>
      </c>
      <c r="P27" s="124">
        <f t="shared" si="3"/>
        <v>108</v>
      </c>
      <c r="Q27" s="124">
        <f t="shared" si="3"/>
        <v>118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104"/>
  <sheetViews>
    <sheetView zoomScale="66" zoomScaleNormal="66" workbookViewId="0">
      <selection activeCell="AC72" sqref="AC72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570312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7109375" customWidth="1"/>
    <col min="40" max="45" width="5.7109375" customWidth="1"/>
    <col min="46" max="46" width="5.7109375" style="46" customWidth="1"/>
    <col min="47" max="55" width="5.7109375" customWidth="1"/>
    <col min="56" max="56" width="5.7109375" style="46" customWidth="1"/>
    <col min="57" max="62" width="5.7109375" customWidth="1"/>
    <col min="63" max="63" width="5.7109375" style="46" customWidth="1"/>
  </cols>
  <sheetData>
    <row r="2" spans="2:63" x14ac:dyDescent="0.25">
      <c r="B2" s="24" t="s">
        <v>8</v>
      </c>
      <c r="C2" s="26"/>
      <c r="E2" s="438" t="s">
        <v>8</v>
      </c>
      <c r="F2" s="437"/>
      <c r="G2" s="437"/>
      <c r="H2" s="437"/>
      <c r="AL2" t="s">
        <v>8</v>
      </c>
      <c r="AX2" s="7"/>
    </row>
    <row r="3" spans="2:63" x14ac:dyDescent="0.25">
      <c r="B3" t="s">
        <v>8</v>
      </c>
      <c r="P3" s="7"/>
      <c r="Q3" s="7"/>
      <c r="R3" s="7"/>
      <c r="S3" s="7"/>
      <c r="AW3" s="44"/>
      <c r="AX3" s="7"/>
    </row>
    <row r="4" spans="2:63" x14ac:dyDescent="0.25">
      <c r="E4" s="44"/>
      <c r="F4" s="44"/>
      <c r="G4" s="44"/>
      <c r="H4" s="45"/>
      <c r="I4" s="44"/>
      <c r="J4" s="44"/>
      <c r="K4" s="87" t="str">
        <f>'DAY 1 INPUT'!F4</f>
        <v>Steve</v>
      </c>
      <c r="L4" s="87" t="str">
        <f>'DAY 1 INPUT'!G4</f>
        <v>Jeff</v>
      </c>
      <c r="M4" s="35" t="str">
        <f>'DAY 1 INPUT'!H4</f>
        <v>Mike</v>
      </c>
      <c r="N4" s="88" t="str">
        <f>'DAY 1 INPUT'!I4</f>
        <v>RichM</v>
      </c>
      <c r="O4" s="7"/>
      <c r="P4" s="7"/>
      <c r="Q4" s="44" t="s">
        <v>13</v>
      </c>
      <c r="R4" s="7"/>
      <c r="S4" s="7"/>
      <c r="T4" s="7"/>
      <c r="AO4" s="22"/>
      <c r="AP4" s="26" t="s">
        <v>11</v>
      </c>
      <c r="AQ4" s="26"/>
      <c r="AR4" s="26"/>
      <c r="AS4" s="26"/>
      <c r="AT4" s="26"/>
      <c r="AU4" s="26"/>
      <c r="AV4" s="26"/>
      <c r="AW4" s="26"/>
      <c r="AX4" s="26"/>
      <c r="AZ4" s="87" t="str">
        <f>K4</f>
        <v>Steve</v>
      </c>
      <c r="BA4" s="87" t="str">
        <f>L4</f>
        <v>Jeff</v>
      </c>
      <c r="BB4" s="35" t="str">
        <f>M4</f>
        <v>Mike</v>
      </c>
      <c r="BC4" s="35" t="str">
        <f>N4</f>
        <v>RichM</v>
      </c>
    </row>
    <row r="5" spans="2:63" x14ac:dyDescent="0.25">
      <c r="E5" s="44"/>
      <c r="F5" s="44"/>
      <c r="G5" s="44"/>
      <c r="H5" s="45"/>
      <c r="I5" s="44"/>
      <c r="J5" s="44"/>
      <c r="K5" s="159">
        <f>'DAY 1 INPUT'!F5</f>
        <v>38</v>
      </c>
      <c r="L5" s="159">
        <f>'DAY 1 INPUT'!G5</f>
        <v>20</v>
      </c>
      <c r="M5" s="159">
        <f>'DAY 1 INPUT'!H5</f>
        <v>20</v>
      </c>
      <c r="N5" s="159">
        <f>'DAY 1 INPUT'!I5</f>
        <v>38</v>
      </c>
      <c r="O5" s="7"/>
      <c r="Q5" s="44" t="s">
        <v>14</v>
      </c>
      <c r="AN5" s="22" t="s">
        <v>8</v>
      </c>
      <c r="AO5" s="22"/>
      <c r="AP5" s="26" t="s">
        <v>12</v>
      </c>
      <c r="AQ5" s="26"/>
      <c r="AR5" s="26"/>
      <c r="AS5" s="26"/>
      <c r="AT5" s="26"/>
      <c r="AU5" s="26"/>
      <c r="AV5" s="26"/>
      <c r="AW5" s="26"/>
      <c r="AX5" s="26"/>
      <c r="AY5" s="44"/>
      <c r="AZ5" s="160">
        <f>(K32-C9)</f>
        <v>39</v>
      </c>
      <c r="BA5" s="160">
        <f>L32-C9</f>
        <v>32</v>
      </c>
      <c r="BB5" s="160">
        <f>(M32-C9)</f>
        <v>31</v>
      </c>
      <c r="BC5" s="160">
        <f>(N32-C9)</f>
        <v>35</v>
      </c>
    </row>
    <row r="6" spans="2:63" x14ac:dyDescent="0.25">
      <c r="B6" t="s">
        <v>8</v>
      </c>
      <c r="L6" s="11" t="s">
        <v>8</v>
      </c>
      <c r="M6" s="11"/>
      <c r="AN6" t="s">
        <v>8</v>
      </c>
      <c r="AZ6">
        <f>AZ5-K5</f>
        <v>1</v>
      </c>
      <c r="BA6">
        <f>BA5-L5</f>
        <v>12</v>
      </c>
      <c r="BB6">
        <f>BB5-M5</f>
        <v>11</v>
      </c>
      <c r="BC6">
        <f>BC5-N5</f>
        <v>-3</v>
      </c>
    </row>
    <row r="7" spans="2:63" x14ac:dyDescent="0.25">
      <c r="B7" t="s">
        <v>8</v>
      </c>
      <c r="AN7" s="24" t="s">
        <v>10</v>
      </c>
      <c r="AO7" s="26"/>
      <c r="AS7" s="22"/>
      <c r="AU7" s="22"/>
      <c r="AV7" s="22"/>
      <c r="AW7" s="22"/>
      <c r="AX7" s="22"/>
      <c r="AY7" s="22"/>
      <c r="AZ7" s="22"/>
      <c r="BA7" s="22"/>
      <c r="BB7" s="22"/>
      <c r="BC7" s="22"/>
      <c r="BE7" s="22"/>
      <c r="BF7" s="22"/>
      <c r="BG7" s="22"/>
      <c r="BH7" s="22"/>
      <c r="BI7" s="22"/>
      <c r="BJ7" s="22"/>
    </row>
    <row r="8" spans="2:63" x14ac:dyDescent="0.25">
      <c r="B8" s="27" t="s">
        <v>4</v>
      </c>
      <c r="C8" s="28" t="s">
        <v>7</v>
      </c>
      <c r="D8" s="52"/>
      <c r="E8" s="63"/>
      <c r="F8" s="439" t="s">
        <v>6</v>
      </c>
      <c r="G8" s="440"/>
      <c r="H8" s="440"/>
      <c r="I8" s="440"/>
      <c r="J8" s="10"/>
      <c r="K8" s="17" t="s">
        <v>31</v>
      </c>
      <c r="L8" s="17"/>
      <c r="M8" s="17"/>
      <c r="N8" s="17"/>
      <c r="O8" s="18"/>
      <c r="P8" s="10"/>
      <c r="Q8" s="18"/>
      <c r="R8" s="18"/>
      <c r="S8" s="18"/>
      <c r="T8" s="10"/>
      <c r="U8" s="10"/>
      <c r="V8" s="10"/>
      <c r="W8" s="18" t="s">
        <v>27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2"/>
      <c r="AN8" s="437" t="s">
        <v>26</v>
      </c>
      <c r="AO8" s="437"/>
      <c r="AP8" s="437"/>
      <c r="AQ8" s="437"/>
      <c r="AR8" s="437"/>
      <c r="AS8" s="437"/>
      <c r="AT8" s="437"/>
      <c r="AU8" s="437"/>
      <c r="AV8" s="437"/>
      <c r="AW8" s="437"/>
      <c r="AX8" s="437"/>
    </row>
    <row r="9" spans="2:63" ht="18.75" x14ac:dyDescent="0.3">
      <c r="B9" s="53">
        <f>'DAY 1 INPUT'!B4</f>
        <v>72</v>
      </c>
      <c r="C9" s="54">
        <f>'DAY 1 INPUT'!C4</f>
        <v>68</v>
      </c>
      <c r="D9" s="55" t="s">
        <v>8</v>
      </c>
      <c r="E9" s="64"/>
      <c r="F9" s="65" t="s">
        <v>9</v>
      </c>
      <c r="G9" s="13"/>
      <c r="H9" s="13"/>
      <c r="I9" s="13"/>
      <c r="J9" s="62"/>
      <c r="K9" s="9" t="s">
        <v>32</v>
      </c>
      <c r="L9" s="20"/>
      <c r="M9" s="20"/>
      <c r="N9" s="20"/>
      <c r="O9" s="9"/>
      <c r="Q9" s="19"/>
      <c r="R9" s="19"/>
      <c r="S9" s="19"/>
      <c r="U9" s="19" t="s">
        <v>28</v>
      </c>
      <c r="V9" s="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57"/>
      <c r="AL9" t="s">
        <v>8</v>
      </c>
      <c r="AO9" t="s">
        <v>8</v>
      </c>
      <c r="AQ9" t="s">
        <v>68</v>
      </c>
      <c r="AR9" t="s">
        <v>68</v>
      </c>
      <c r="BH9" t="s">
        <v>68</v>
      </c>
      <c r="BI9" t="s">
        <v>68</v>
      </c>
    </row>
    <row r="10" spans="2:63" x14ac:dyDescent="0.25">
      <c r="B10" s="8" t="s">
        <v>0</v>
      </c>
      <c r="C10" s="8" t="s">
        <v>4</v>
      </c>
      <c r="D10" s="61" t="s">
        <v>30</v>
      </c>
      <c r="E10" s="2"/>
      <c r="F10" s="87" t="str">
        <f>K4</f>
        <v>Steve</v>
      </c>
      <c r="G10" s="87" t="str">
        <f>L4</f>
        <v>Jeff</v>
      </c>
      <c r="H10" s="35" t="str">
        <f>M4</f>
        <v>Mike</v>
      </c>
      <c r="I10" s="35" t="str">
        <f>N4</f>
        <v>RichM</v>
      </c>
      <c r="J10" s="2"/>
      <c r="K10" s="87" t="str">
        <f>K4</f>
        <v>Steve</v>
      </c>
      <c r="L10" s="87" t="str">
        <f>L4</f>
        <v>Jeff</v>
      </c>
      <c r="M10" s="35" t="str">
        <f>M4</f>
        <v>Mike</v>
      </c>
      <c r="N10" s="35" t="str">
        <f>N4</f>
        <v>RichM</v>
      </c>
      <c r="O10" s="9"/>
      <c r="P10" s="58" t="str">
        <f>K4</f>
        <v>Steve</v>
      </c>
      <c r="Q10" s="59"/>
      <c r="R10" s="59"/>
      <c r="S10" s="59"/>
      <c r="T10" s="59" t="s">
        <v>8</v>
      </c>
      <c r="U10" s="60" t="s">
        <v>8</v>
      </c>
      <c r="V10" s="3" t="str">
        <f>L4</f>
        <v>Jeff</v>
      </c>
      <c r="W10" s="59"/>
      <c r="X10" s="59"/>
      <c r="Y10" s="59"/>
      <c r="Z10" s="60"/>
      <c r="AA10" s="58" t="str">
        <f>M4</f>
        <v>Mike</v>
      </c>
      <c r="AB10" s="59"/>
      <c r="AC10" s="59"/>
      <c r="AD10" s="59"/>
      <c r="AE10" s="60"/>
      <c r="AF10" s="435" t="str">
        <f>N4</f>
        <v>RichM</v>
      </c>
      <c r="AG10" s="436"/>
      <c r="AH10" s="436"/>
      <c r="AI10" s="436"/>
      <c r="AJ10" s="436"/>
      <c r="AK10" s="60"/>
      <c r="AL10" t="s">
        <v>8</v>
      </c>
      <c r="AN10" s="89" t="str">
        <f>K4</f>
        <v>Steve</v>
      </c>
      <c r="AO10" s="90"/>
      <c r="AP10" s="90"/>
      <c r="AQ10" s="90"/>
      <c r="AR10" s="90"/>
      <c r="AS10" s="91"/>
      <c r="AU10" s="92" t="str">
        <f>L4</f>
        <v>Jeff</v>
      </c>
      <c r="AV10" s="90"/>
      <c r="AW10" s="90"/>
      <c r="AX10" s="91"/>
      <c r="AY10" s="2"/>
      <c r="AZ10" s="40" t="str">
        <f>M4</f>
        <v>Mike</v>
      </c>
      <c r="BA10" s="38"/>
      <c r="BB10" s="38"/>
      <c r="BC10" s="39"/>
      <c r="BD10" s="51"/>
      <c r="BE10" s="40" t="str">
        <f>N4</f>
        <v>RichM</v>
      </c>
      <c r="BF10" s="38"/>
      <c r="BG10" s="38"/>
      <c r="BH10" s="38"/>
      <c r="BI10" s="38"/>
      <c r="BJ10" s="39"/>
    </row>
    <row r="11" spans="2:63" x14ac:dyDescent="0.25">
      <c r="B11" s="29">
        <v>1</v>
      </c>
      <c r="C11" s="29">
        <f>'DAY 1 INPUT'!C6</f>
        <v>3</v>
      </c>
      <c r="D11" s="30">
        <f>'DAY 1 INPUT'!D6</f>
        <v>10</v>
      </c>
      <c r="E11" s="2"/>
      <c r="F11" s="119">
        <f>'DAY 2 INPUT'!F6</f>
        <v>6</v>
      </c>
      <c r="G11" s="119">
        <f>'DAY 2 INPUT'!G6</f>
        <v>5</v>
      </c>
      <c r="H11" s="119">
        <f>'DAY 2 INPUT'!H6</f>
        <v>5</v>
      </c>
      <c r="I11" s="119">
        <f>'DAY 2 INPUT'!I6</f>
        <v>5</v>
      </c>
      <c r="J11" s="2"/>
      <c r="K11" s="31">
        <f t="shared" ref="K11:K19" si="0">IF(F11-C11 &gt;2,C11+2,F11)</f>
        <v>5</v>
      </c>
      <c r="L11" s="31">
        <f t="shared" ref="L11:L19" si="1">IF(G11-C11 &gt;2,C11+2,G11)</f>
        <v>5</v>
      </c>
      <c r="M11" s="31">
        <f t="shared" ref="M11:M19" si="2">IF(H11-C11 &gt;2,C11+2,H11)</f>
        <v>5</v>
      </c>
      <c r="N11" s="31">
        <f t="shared" ref="N11:N19" si="3">IF(I11-C11 &gt;2,C11+2,I11)</f>
        <v>5</v>
      </c>
      <c r="O11" s="9"/>
      <c r="P11" s="33">
        <f>IF(K5=D11,1,0)</f>
        <v>0</v>
      </c>
      <c r="Q11" s="33">
        <f>IF(K5&gt;D11,1,0)</f>
        <v>1</v>
      </c>
      <c r="R11" s="33">
        <f>IF(K5&gt;D11+17,1,0)</f>
        <v>1</v>
      </c>
      <c r="S11" s="168">
        <f>IF(K5&gt;D11+35,1,0)</f>
        <v>0</v>
      </c>
      <c r="T11" s="33">
        <f t="shared" ref="T11:T19" si="4">SUM(P11:S11)+C11</f>
        <v>5</v>
      </c>
      <c r="U11" s="207">
        <f t="shared" ref="U11:U19" si="5">(F11-T11)+C11</f>
        <v>4</v>
      </c>
      <c r="V11" s="33">
        <f>IF(L5=D11,1,0)</f>
        <v>0</v>
      </c>
      <c r="W11" s="33">
        <f>IF(L5&gt;D11,1,0)</f>
        <v>1</v>
      </c>
      <c r="X11" s="33">
        <f>IF(L5&gt;D11+17,1,0)</f>
        <v>0</v>
      </c>
      <c r="Y11" s="33">
        <f t="shared" ref="Y11:Y19" si="6">SUM(V11:X11)+C11</f>
        <v>4</v>
      </c>
      <c r="Z11" s="207">
        <f t="shared" ref="Z11:Z19" si="7">(G11-Y11)+C11</f>
        <v>4</v>
      </c>
      <c r="AA11" s="33">
        <f>IF(M5=D11,1,0)</f>
        <v>0</v>
      </c>
      <c r="AB11" s="33">
        <f>IF(M5&gt;D11,1,0)</f>
        <v>1</v>
      </c>
      <c r="AC11" s="33">
        <f>IF(M5&gt;D11+17,1,0)</f>
        <v>0</v>
      </c>
      <c r="AD11" s="33">
        <f t="shared" ref="AD11:AD19" si="8">SUM(AA11:AC11)+C11</f>
        <v>4</v>
      </c>
      <c r="AE11" s="207">
        <f t="shared" ref="AE11:AE19" si="9">(H11-AD11)+C11</f>
        <v>4</v>
      </c>
      <c r="AF11" s="33">
        <f>IF(N5=D11,1,0)</f>
        <v>0</v>
      </c>
      <c r="AG11" s="33">
        <f>IF(N5&gt;D11,1,0)</f>
        <v>1</v>
      </c>
      <c r="AH11" s="33">
        <f>IF(N5&gt;D11+17,1,0)</f>
        <v>1</v>
      </c>
      <c r="AI11" s="168">
        <f>IF(N5&gt;D11+35,1,0)</f>
        <v>0</v>
      </c>
      <c r="AJ11" s="33">
        <f t="shared" ref="AJ11:AJ19" si="10">SUM(AF11:AI11)+C11</f>
        <v>5</v>
      </c>
      <c r="AK11" s="207">
        <f t="shared" ref="AK11:AK19" si="11">(I11-AJ11)+C11</f>
        <v>3</v>
      </c>
      <c r="AL11" s="2"/>
      <c r="AM11" s="2"/>
      <c r="AN11" s="31">
        <f xml:space="preserve"> IF( K5-D11&lt;0,-1,0)</f>
        <v>0</v>
      </c>
      <c r="AO11" s="31">
        <f xml:space="preserve"> IF(K5-D11&gt;17,C11+2,C11+1)</f>
        <v>5</v>
      </c>
      <c r="AP11" s="31">
        <f t="shared" ref="AP11:AP19" si="12">(AO11+2)-F11</f>
        <v>1</v>
      </c>
      <c r="AQ11" s="168">
        <f t="shared" ref="AQ11:AQ19" si="13">IF(D11&lt;3,1,0)</f>
        <v>0</v>
      </c>
      <c r="AR11" s="168">
        <f t="shared" ref="AR11:AR19" si="14">IF(AP11+AQ11&gt;0,AP11+AQ11,0)</f>
        <v>1</v>
      </c>
      <c r="AS11" s="31">
        <f t="shared" ref="AS11:AS19" si="15" xml:space="preserve"> IF(AR11&lt;0, 0, AR11+AN11)</f>
        <v>1</v>
      </c>
      <c r="AT11" s="47">
        <f t="shared" ref="AT11:AT19" si="16">IF(AS11&lt;0,0,AS11)</f>
        <v>1</v>
      </c>
      <c r="AU11" s="31">
        <f xml:space="preserve"> IF( L5-D11&lt;0,-1,0)</f>
        <v>0</v>
      </c>
      <c r="AV11" s="31">
        <f xml:space="preserve"> IF(L5-D11&gt;17,C11+2,C11+1)</f>
        <v>4</v>
      </c>
      <c r="AW11" s="31">
        <f t="shared" ref="AW11:AW19" si="17">(AV11+2)-G11</f>
        <v>1</v>
      </c>
      <c r="AX11" s="31">
        <f t="shared" ref="AX11:AX19" si="18" xml:space="preserve"> IF(AW11&lt;0, 0, AW11+AU11)</f>
        <v>1</v>
      </c>
      <c r="AY11" s="47">
        <f t="shared" ref="AY11:AY19" si="19">IF(AX11&lt;0,0,AX11)</f>
        <v>1</v>
      </c>
      <c r="AZ11" s="31">
        <f xml:space="preserve"> IF( M5-D11&lt;0,-1,0)</f>
        <v>0</v>
      </c>
      <c r="BA11" s="31">
        <f xml:space="preserve"> IF(M5-D11&gt;17,C11+2,C11+1)</f>
        <v>4</v>
      </c>
      <c r="BB11" s="31">
        <f t="shared" ref="BB11:BB19" si="20">(BA11+2)-H11</f>
        <v>1</v>
      </c>
      <c r="BC11" s="31">
        <f t="shared" ref="BC11:BC19" si="21">IF(BB11&lt;0,0,BB11+AZ11)</f>
        <v>1</v>
      </c>
      <c r="BD11" s="47">
        <f t="shared" ref="BD11:BD19" si="22">IF(BC11&lt;0,0,BC11)</f>
        <v>1</v>
      </c>
      <c r="BE11" s="31">
        <f xml:space="preserve"> IF( N5-D11&lt;0,-1,0)</f>
        <v>0</v>
      </c>
      <c r="BF11" s="31">
        <f xml:space="preserve"> IF(N5-D11&gt;17,C11+2,C11+1)</f>
        <v>5</v>
      </c>
      <c r="BG11" s="31">
        <f t="shared" ref="BG11:BG19" si="23">(BF11+2)-I11</f>
        <v>2</v>
      </c>
      <c r="BH11" s="168">
        <f t="shared" ref="BH11:BH19" si="24">IF(D11&lt;3,1,0)</f>
        <v>0</v>
      </c>
      <c r="BI11" s="168">
        <f t="shared" ref="BI11:BI19" si="25">IF(BG11+BH11&gt;0,BG11+BH11,0)</f>
        <v>2</v>
      </c>
      <c r="BJ11" s="31">
        <f t="shared" ref="BJ11:BJ19" si="26" xml:space="preserve"> IF(BI11&lt;0, 0, BI11+BE11)</f>
        <v>2</v>
      </c>
      <c r="BK11" s="47">
        <f t="shared" ref="BK11:BK19" si="27">IF(BJ11&lt;0,0,BJ11)</f>
        <v>2</v>
      </c>
    </row>
    <row r="12" spans="2:63" x14ac:dyDescent="0.25">
      <c r="B12" s="163">
        <v>2</v>
      </c>
      <c r="C12" s="163">
        <f>'DAY 1 INPUT'!C7</f>
        <v>5</v>
      </c>
      <c r="D12" s="164">
        <f>'DAY 1 INPUT'!D7</f>
        <v>16</v>
      </c>
      <c r="E12" s="77"/>
      <c r="F12" s="165">
        <f>'DAY 2 INPUT'!F7</f>
        <v>9</v>
      </c>
      <c r="G12" s="165">
        <f>'DAY 2 INPUT'!G7</f>
        <v>6</v>
      </c>
      <c r="H12" s="165">
        <f>'DAY 2 INPUT'!H7</f>
        <v>9</v>
      </c>
      <c r="I12" s="165">
        <f>'DAY 2 INPUT'!I7</f>
        <v>8</v>
      </c>
      <c r="J12" s="77"/>
      <c r="K12" s="75">
        <f t="shared" si="0"/>
        <v>7</v>
      </c>
      <c r="L12" s="75">
        <f t="shared" si="1"/>
        <v>6</v>
      </c>
      <c r="M12" s="75">
        <f t="shared" si="2"/>
        <v>7</v>
      </c>
      <c r="N12" s="75">
        <f t="shared" si="3"/>
        <v>7</v>
      </c>
      <c r="O12" s="202"/>
      <c r="P12" s="203">
        <f>IF(K5=D12,1,0)</f>
        <v>0</v>
      </c>
      <c r="Q12" s="203">
        <f>IF(K5&gt;D12,1,0)</f>
        <v>1</v>
      </c>
      <c r="R12" s="203">
        <f>IF(K5&gt;D12+17,1,0)</f>
        <v>1</v>
      </c>
      <c r="S12" s="204">
        <f>IF(K5&gt;D12+35,1,0)</f>
        <v>0</v>
      </c>
      <c r="T12" s="203">
        <f t="shared" si="4"/>
        <v>7</v>
      </c>
      <c r="U12" s="205">
        <f t="shared" si="5"/>
        <v>7</v>
      </c>
      <c r="V12" s="203">
        <f>IF(L5=D12,1,0)</f>
        <v>0</v>
      </c>
      <c r="W12" s="203">
        <f>IF(L5&gt;D12,1,0)</f>
        <v>1</v>
      </c>
      <c r="X12" s="203">
        <f>IF(L5&gt;D12+17,1,0)</f>
        <v>0</v>
      </c>
      <c r="Y12" s="203">
        <f t="shared" si="6"/>
        <v>6</v>
      </c>
      <c r="Z12" s="205">
        <f t="shared" si="7"/>
        <v>5</v>
      </c>
      <c r="AA12" s="203">
        <f>IF(M5=D12,1,0)</f>
        <v>0</v>
      </c>
      <c r="AB12" s="203">
        <f>IF(M5&gt;D12,1,0)</f>
        <v>1</v>
      </c>
      <c r="AC12" s="203">
        <f>IF(M5&gt;D12+17,1,0)</f>
        <v>0</v>
      </c>
      <c r="AD12" s="203">
        <f t="shared" si="8"/>
        <v>6</v>
      </c>
      <c r="AE12" s="205">
        <f t="shared" si="9"/>
        <v>8</v>
      </c>
      <c r="AF12" s="203">
        <f>IF(N5=D12,1,0)</f>
        <v>0</v>
      </c>
      <c r="AG12" s="203">
        <f>IF(N5&gt;D12,1,0)</f>
        <v>1</v>
      </c>
      <c r="AH12" s="203">
        <f>IF(N5&gt;D12+17,1,0)</f>
        <v>1</v>
      </c>
      <c r="AI12" s="204">
        <f>IF(N5&gt;D12+35,1,0)</f>
        <v>0</v>
      </c>
      <c r="AJ12" s="203">
        <f t="shared" si="10"/>
        <v>7</v>
      </c>
      <c r="AK12" s="205">
        <f t="shared" si="11"/>
        <v>6</v>
      </c>
      <c r="AL12" s="78" t="s">
        <v>8</v>
      </c>
      <c r="AM12" s="78"/>
      <c r="AN12" s="75">
        <f xml:space="preserve"> IF( K5-D12&lt;0,-1,0)</f>
        <v>0</v>
      </c>
      <c r="AO12" s="75">
        <f xml:space="preserve"> IF(K5-D12&gt;17,C12+2,C12+1)</f>
        <v>7</v>
      </c>
      <c r="AP12" s="75">
        <f t="shared" si="12"/>
        <v>0</v>
      </c>
      <c r="AQ12" s="204">
        <f t="shared" si="13"/>
        <v>0</v>
      </c>
      <c r="AR12" s="204">
        <f t="shared" si="14"/>
        <v>0</v>
      </c>
      <c r="AS12" s="75">
        <f t="shared" si="15"/>
        <v>0</v>
      </c>
      <c r="AT12" s="206">
        <f t="shared" si="16"/>
        <v>0</v>
      </c>
      <c r="AU12" s="75">
        <f xml:space="preserve"> IF( L5-D12&lt;0,-1,0)</f>
        <v>0</v>
      </c>
      <c r="AV12" s="75">
        <f xml:space="preserve"> IF(L5-D12&gt;17,C12+2,C12+1)</f>
        <v>6</v>
      </c>
      <c r="AW12" s="75">
        <f t="shared" si="17"/>
        <v>2</v>
      </c>
      <c r="AX12" s="75">
        <f t="shared" si="18"/>
        <v>2</v>
      </c>
      <c r="AY12" s="206">
        <f t="shared" si="19"/>
        <v>2</v>
      </c>
      <c r="AZ12" s="75">
        <f xml:space="preserve"> IF( M5-D12&lt;0,-1,0)</f>
        <v>0</v>
      </c>
      <c r="BA12" s="75">
        <f xml:space="preserve"> IF(M5-D12&gt;17,C12+2,C12+1)</f>
        <v>6</v>
      </c>
      <c r="BB12" s="75">
        <f t="shared" si="20"/>
        <v>-1</v>
      </c>
      <c r="BC12" s="75">
        <f t="shared" si="21"/>
        <v>0</v>
      </c>
      <c r="BD12" s="206">
        <f t="shared" si="22"/>
        <v>0</v>
      </c>
      <c r="BE12" s="75">
        <f xml:space="preserve"> IF( N5-D12&lt;0,-1,0)</f>
        <v>0</v>
      </c>
      <c r="BF12" s="75">
        <f xml:space="preserve"> IF(N5-D12&gt;17,C12+2,C12+1)</f>
        <v>7</v>
      </c>
      <c r="BG12" s="75">
        <f t="shared" si="23"/>
        <v>1</v>
      </c>
      <c r="BH12" s="204">
        <f t="shared" si="24"/>
        <v>0</v>
      </c>
      <c r="BI12" s="204">
        <f t="shared" si="25"/>
        <v>1</v>
      </c>
      <c r="BJ12" s="75">
        <f t="shared" si="26"/>
        <v>1</v>
      </c>
      <c r="BK12" s="47">
        <f t="shared" si="27"/>
        <v>1</v>
      </c>
    </row>
    <row r="13" spans="2:63" x14ac:dyDescent="0.25">
      <c r="B13" s="29">
        <v>3</v>
      </c>
      <c r="C13" s="29">
        <f>'DAY 1 INPUT'!C8</f>
        <v>4</v>
      </c>
      <c r="D13" s="30">
        <f>'DAY 1 INPUT'!D8</f>
        <v>4</v>
      </c>
      <c r="E13" s="2"/>
      <c r="F13" s="119">
        <f>'DAY 2 INPUT'!F8</f>
        <v>8</v>
      </c>
      <c r="G13" s="119">
        <f>'DAY 2 INPUT'!G8</f>
        <v>6</v>
      </c>
      <c r="H13" s="119">
        <f>'DAY 2 INPUT'!H8</f>
        <v>6</v>
      </c>
      <c r="I13" s="119">
        <f>'DAY 2 INPUT'!I8</f>
        <v>7</v>
      </c>
      <c r="J13" s="2"/>
      <c r="K13" s="31">
        <f t="shared" si="0"/>
        <v>6</v>
      </c>
      <c r="L13" s="31">
        <f t="shared" si="1"/>
        <v>6</v>
      </c>
      <c r="M13" s="31">
        <f t="shared" si="2"/>
        <v>6</v>
      </c>
      <c r="N13" s="31">
        <f t="shared" si="3"/>
        <v>6</v>
      </c>
      <c r="O13" s="9"/>
      <c r="P13" s="33">
        <f>IF(K5=D13,1,0)</f>
        <v>0</v>
      </c>
      <c r="Q13" s="33">
        <f>IF(K5&gt;D13,1,0)</f>
        <v>1</v>
      </c>
      <c r="R13" s="33">
        <f>IF(K5&gt;D13+17,1,0)</f>
        <v>1</v>
      </c>
      <c r="S13" s="168">
        <f>IF(K5&gt;D13+35,1,0)</f>
        <v>0</v>
      </c>
      <c r="T13" s="33">
        <f t="shared" si="4"/>
        <v>6</v>
      </c>
      <c r="U13" s="207">
        <f t="shared" si="5"/>
        <v>6</v>
      </c>
      <c r="V13" s="33">
        <f>IF(L5=D13,1,0)</f>
        <v>0</v>
      </c>
      <c r="W13" s="33">
        <f>IF(L5&gt;D13,1,0)</f>
        <v>1</v>
      </c>
      <c r="X13" s="33">
        <f>IF(L5&gt;D13+17,1,0)</f>
        <v>0</v>
      </c>
      <c r="Y13" s="33">
        <f t="shared" si="6"/>
        <v>5</v>
      </c>
      <c r="Z13" s="207">
        <f t="shared" si="7"/>
        <v>5</v>
      </c>
      <c r="AA13" s="33">
        <f>IF(M5=D13,1,0)</f>
        <v>0</v>
      </c>
      <c r="AB13" s="33">
        <f>IF(M5&gt;D13,1,0)</f>
        <v>1</v>
      </c>
      <c r="AC13" s="33">
        <f>IF(M5&gt;D13+17,1,0)</f>
        <v>0</v>
      </c>
      <c r="AD13" s="33">
        <f t="shared" si="8"/>
        <v>5</v>
      </c>
      <c r="AE13" s="207">
        <f t="shared" si="9"/>
        <v>5</v>
      </c>
      <c r="AF13" s="33">
        <f>IF(N5=D13,1,0)</f>
        <v>0</v>
      </c>
      <c r="AG13" s="33">
        <f>IF(N5&gt;D13,1,0)</f>
        <v>1</v>
      </c>
      <c r="AH13" s="33">
        <f>IF(N5&gt;D13+17,1,0)</f>
        <v>1</v>
      </c>
      <c r="AI13" s="168">
        <f>IF(N5&gt;D13+35,1,0)</f>
        <v>0</v>
      </c>
      <c r="AJ13" s="33">
        <f t="shared" si="10"/>
        <v>6</v>
      </c>
      <c r="AK13" s="207">
        <f t="shared" si="11"/>
        <v>5</v>
      </c>
      <c r="AL13" s="2"/>
      <c r="AM13" s="2" t="s">
        <v>8</v>
      </c>
      <c r="AN13" s="31">
        <f xml:space="preserve"> IF( K5-D13&lt;0,-1,0)</f>
        <v>0</v>
      </c>
      <c r="AO13" s="31">
        <f xml:space="preserve"> IF(K5-D13&gt;17,C13+2,C13+1)</f>
        <v>6</v>
      </c>
      <c r="AP13" s="31">
        <f t="shared" si="12"/>
        <v>0</v>
      </c>
      <c r="AQ13" s="168">
        <f t="shared" si="13"/>
        <v>0</v>
      </c>
      <c r="AR13" s="168">
        <f t="shared" si="14"/>
        <v>0</v>
      </c>
      <c r="AS13" s="31">
        <f t="shared" si="15"/>
        <v>0</v>
      </c>
      <c r="AT13" s="47">
        <f t="shared" si="16"/>
        <v>0</v>
      </c>
      <c r="AU13" s="31">
        <f xml:space="preserve"> IF( L5-D13&lt;0,-1,0)</f>
        <v>0</v>
      </c>
      <c r="AV13" s="31">
        <f xml:space="preserve"> IF(L5-D13&gt;17,C13+2,C13+1)</f>
        <v>5</v>
      </c>
      <c r="AW13" s="31">
        <f t="shared" si="17"/>
        <v>1</v>
      </c>
      <c r="AX13" s="31">
        <f t="shared" si="18"/>
        <v>1</v>
      </c>
      <c r="AY13" s="47">
        <f t="shared" si="19"/>
        <v>1</v>
      </c>
      <c r="AZ13" s="31">
        <f xml:space="preserve"> IF( M5-D13&lt;0,-1,0)</f>
        <v>0</v>
      </c>
      <c r="BA13" s="31">
        <f xml:space="preserve"> IF(M5-D13&gt;17,C13+2,C13+1)</f>
        <v>5</v>
      </c>
      <c r="BB13" s="31">
        <f t="shared" si="20"/>
        <v>1</v>
      </c>
      <c r="BC13" s="31">
        <f t="shared" si="21"/>
        <v>1</v>
      </c>
      <c r="BD13" s="47">
        <f t="shared" si="22"/>
        <v>1</v>
      </c>
      <c r="BE13" s="31">
        <f xml:space="preserve"> IF( N5-D13&lt;0,-1,0)</f>
        <v>0</v>
      </c>
      <c r="BF13" s="31">
        <f xml:space="preserve"> IF(N5-D13&gt;17,C13+2,C13+1)</f>
        <v>6</v>
      </c>
      <c r="BG13" s="31">
        <f t="shared" si="23"/>
        <v>1</v>
      </c>
      <c r="BH13" s="168">
        <f t="shared" si="24"/>
        <v>0</v>
      </c>
      <c r="BI13" s="168">
        <f t="shared" si="25"/>
        <v>1</v>
      </c>
      <c r="BJ13" s="31">
        <f t="shared" si="26"/>
        <v>1</v>
      </c>
      <c r="BK13" s="47">
        <f t="shared" si="27"/>
        <v>1</v>
      </c>
    </row>
    <row r="14" spans="2:63" x14ac:dyDescent="0.25">
      <c r="B14" s="4">
        <v>4</v>
      </c>
      <c r="C14" s="163">
        <f>'DAY 1 INPUT'!C9</f>
        <v>4</v>
      </c>
      <c r="D14" s="164">
        <f>'DAY 1 INPUT'!D9</f>
        <v>14</v>
      </c>
      <c r="E14" s="77"/>
      <c r="F14" s="165">
        <f>'DAY 2 INPUT'!F9</f>
        <v>9</v>
      </c>
      <c r="G14" s="165">
        <f>'DAY 2 INPUT'!G9</f>
        <v>5</v>
      </c>
      <c r="H14" s="165">
        <f>'DAY 2 INPUT'!H9</f>
        <v>7</v>
      </c>
      <c r="I14" s="165">
        <f>'DAY 2 INPUT'!I9</f>
        <v>6</v>
      </c>
      <c r="J14" s="77"/>
      <c r="K14" s="75">
        <f t="shared" si="0"/>
        <v>6</v>
      </c>
      <c r="L14" s="75">
        <f t="shared" si="1"/>
        <v>5</v>
      </c>
      <c r="M14" s="75">
        <f t="shared" si="2"/>
        <v>6</v>
      </c>
      <c r="N14" s="75">
        <f t="shared" si="3"/>
        <v>6</v>
      </c>
      <c r="O14" s="202"/>
      <c r="P14" s="203">
        <f>IF(K5=D14,1,0)</f>
        <v>0</v>
      </c>
      <c r="Q14" s="203">
        <f>IF(K5&gt;D14,1,0)</f>
        <v>1</v>
      </c>
      <c r="R14" s="203">
        <f>IF(K5&gt;D14+17,1,0)</f>
        <v>1</v>
      </c>
      <c r="S14" s="204">
        <f>IF(K5&gt;D14+35,1,0)</f>
        <v>0</v>
      </c>
      <c r="T14" s="203">
        <f t="shared" si="4"/>
        <v>6</v>
      </c>
      <c r="U14" s="205">
        <f t="shared" si="5"/>
        <v>7</v>
      </c>
      <c r="V14" s="203">
        <f>IF(L5=D14,1,0)</f>
        <v>0</v>
      </c>
      <c r="W14" s="203">
        <f>IF(L5&gt;D14,1,0)</f>
        <v>1</v>
      </c>
      <c r="X14" s="203">
        <f>IF(L5&gt;D14+17,1,0)</f>
        <v>0</v>
      </c>
      <c r="Y14" s="203">
        <f t="shared" si="6"/>
        <v>5</v>
      </c>
      <c r="Z14" s="205">
        <f t="shared" si="7"/>
        <v>4</v>
      </c>
      <c r="AA14" s="203">
        <f>IF(M5=D14,1,0)</f>
        <v>0</v>
      </c>
      <c r="AB14" s="203">
        <f>IF(M5&gt;D14,1,0)</f>
        <v>1</v>
      </c>
      <c r="AC14" s="203">
        <f>IF(M5&gt;D14+17,1,0)</f>
        <v>0</v>
      </c>
      <c r="AD14" s="203">
        <f t="shared" si="8"/>
        <v>5</v>
      </c>
      <c r="AE14" s="205">
        <f t="shared" si="9"/>
        <v>6</v>
      </c>
      <c r="AF14" s="203">
        <f>IF(N5=D14,1,0)</f>
        <v>0</v>
      </c>
      <c r="AG14" s="203">
        <f>IF(N5&gt;D14,1,0)</f>
        <v>1</v>
      </c>
      <c r="AH14" s="203">
        <f>IF(N5&gt;D14+17,1,0)</f>
        <v>1</v>
      </c>
      <c r="AI14" s="204">
        <f>IF(N5&gt;D14+35,1,0)</f>
        <v>0</v>
      </c>
      <c r="AJ14" s="203">
        <f t="shared" si="10"/>
        <v>6</v>
      </c>
      <c r="AK14" s="205">
        <f t="shared" si="11"/>
        <v>4</v>
      </c>
      <c r="AL14" s="77"/>
      <c r="AM14" s="77"/>
      <c r="AN14" s="75">
        <f xml:space="preserve"> IF( K5-D14&lt;0,-1,0)</f>
        <v>0</v>
      </c>
      <c r="AO14" s="75">
        <f xml:space="preserve"> IF(K5-D14&gt;17,C14+2,C14+1)</f>
        <v>6</v>
      </c>
      <c r="AP14" s="75">
        <f t="shared" si="12"/>
        <v>-1</v>
      </c>
      <c r="AQ14" s="204">
        <f t="shared" si="13"/>
        <v>0</v>
      </c>
      <c r="AR14" s="204">
        <f t="shared" si="14"/>
        <v>0</v>
      </c>
      <c r="AS14" s="75">
        <f t="shared" si="15"/>
        <v>0</v>
      </c>
      <c r="AT14" s="206">
        <f t="shared" si="16"/>
        <v>0</v>
      </c>
      <c r="AU14" s="75">
        <f xml:space="preserve"> IF( L5-D14&lt;0,-1,0)</f>
        <v>0</v>
      </c>
      <c r="AV14" s="75">
        <f xml:space="preserve"> IF(L5-D14&gt;17,C14+2,C14+1)</f>
        <v>5</v>
      </c>
      <c r="AW14" s="75">
        <f t="shared" si="17"/>
        <v>2</v>
      </c>
      <c r="AX14" s="75">
        <f t="shared" si="18"/>
        <v>2</v>
      </c>
      <c r="AY14" s="206">
        <f t="shared" si="19"/>
        <v>2</v>
      </c>
      <c r="AZ14" s="75">
        <f xml:space="preserve"> IF( M5-D14&lt;0,-1,0)</f>
        <v>0</v>
      </c>
      <c r="BA14" s="75">
        <f xml:space="preserve"> IF(M5-D14&gt;17,C14+2,C14+1)</f>
        <v>5</v>
      </c>
      <c r="BB14" s="75">
        <f t="shared" si="20"/>
        <v>0</v>
      </c>
      <c r="BC14" s="75">
        <f t="shared" si="21"/>
        <v>0</v>
      </c>
      <c r="BD14" s="206">
        <f t="shared" si="22"/>
        <v>0</v>
      </c>
      <c r="BE14" s="75">
        <f xml:space="preserve"> IF( N5-D14&lt;0,-1,0)</f>
        <v>0</v>
      </c>
      <c r="BF14" s="75">
        <f xml:space="preserve"> IF(N5-D14&gt;17,C14+2,C14+1)</f>
        <v>6</v>
      </c>
      <c r="BG14" s="75">
        <f t="shared" si="23"/>
        <v>2</v>
      </c>
      <c r="BH14" s="204">
        <f t="shared" si="24"/>
        <v>0</v>
      </c>
      <c r="BI14" s="204">
        <f t="shared" si="25"/>
        <v>2</v>
      </c>
      <c r="BJ14" s="75">
        <f t="shared" si="26"/>
        <v>2</v>
      </c>
      <c r="BK14" s="47">
        <f t="shared" si="27"/>
        <v>2</v>
      </c>
    </row>
    <row r="15" spans="2:63" x14ac:dyDescent="0.25">
      <c r="B15" s="29">
        <v>5</v>
      </c>
      <c r="C15" s="29">
        <f>'DAY 1 INPUT'!C10</f>
        <v>4</v>
      </c>
      <c r="D15" s="30">
        <f>'DAY 1 INPUT'!D10</f>
        <v>2</v>
      </c>
      <c r="E15" s="2"/>
      <c r="F15" s="119">
        <f>'DAY 2 INPUT'!F10</f>
        <v>7</v>
      </c>
      <c r="G15" s="119">
        <f>'DAY 2 INPUT'!G10</f>
        <v>6</v>
      </c>
      <c r="H15" s="119">
        <f>'DAY 2 INPUT'!H10</f>
        <v>8</v>
      </c>
      <c r="I15" s="119">
        <f>'DAY 2 INPUT'!I10</f>
        <v>9</v>
      </c>
      <c r="J15" s="2"/>
      <c r="K15" s="31">
        <f t="shared" si="0"/>
        <v>6</v>
      </c>
      <c r="L15" s="31">
        <f t="shared" si="1"/>
        <v>6</v>
      </c>
      <c r="M15" s="31">
        <f t="shared" si="2"/>
        <v>6</v>
      </c>
      <c r="N15" s="31">
        <f t="shared" si="3"/>
        <v>6</v>
      </c>
      <c r="O15" s="9"/>
      <c r="P15" s="33">
        <f>IF(K5=D15,1,0)</f>
        <v>0</v>
      </c>
      <c r="Q15" s="33">
        <f>IF(K5&gt;D15,1,0)</f>
        <v>1</v>
      </c>
      <c r="R15" s="33">
        <f>IF(K5&gt;D15+17,1,0)</f>
        <v>1</v>
      </c>
      <c r="S15" s="168">
        <f>IF(K5&gt;D15+35,1,0)</f>
        <v>1</v>
      </c>
      <c r="T15" s="33">
        <f t="shared" si="4"/>
        <v>7</v>
      </c>
      <c r="U15" s="207">
        <f t="shared" si="5"/>
        <v>4</v>
      </c>
      <c r="V15" s="33">
        <f>IF(L5=D15,1,0)</f>
        <v>0</v>
      </c>
      <c r="W15" s="33">
        <f>IF(L5&gt;D15,1,0)</f>
        <v>1</v>
      </c>
      <c r="X15" s="33">
        <f>IF(L5&gt;D15+17,1,0)</f>
        <v>1</v>
      </c>
      <c r="Y15" s="33">
        <f t="shared" si="6"/>
        <v>6</v>
      </c>
      <c r="Z15" s="207">
        <f t="shared" si="7"/>
        <v>4</v>
      </c>
      <c r="AA15" s="33">
        <f>IF(M5=D15,1,0)</f>
        <v>0</v>
      </c>
      <c r="AB15" s="33">
        <f>IF(M5&gt;D15,1,0)</f>
        <v>1</v>
      </c>
      <c r="AC15" s="33">
        <f>IF(M5&gt;D15+17,1,0)</f>
        <v>1</v>
      </c>
      <c r="AD15" s="33">
        <f t="shared" si="8"/>
        <v>6</v>
      </c>
      <c r="AE15" s="207">
        <f t="shared" si="9"/>
        <v>6</v>
      </c>
      <c r="AF15" s="33">
        <f>IF(N5=D15,1,0)</f>
        <v>0</v>
      </c>
      <c r="AG15" s="33">
        <f>IF(N5&gt;D15,1,0)</f>
        <v>1</v>
      </c>
      <c r="AH15" s="33">
        <f>IF(N5&gt;D15+17,1,0)</f>
        <v>1</v>
      </c>
      <c r="AI15" s="168">
        <f>IF(N5&gt;D15+35,1,0)</f>
        <v>1</v>
      </c>
      <c r="AJ15" s="33">
        <f t="shared" si="10"/>
        <v>7</v>
      </c>
      <c r="AK15" s="207">
        <f t="shared" si="11"/>
        <v>6</v>
      </c>
      <c r="AL15" s="2"/>
      <c r="AM15" s="2"/>
      <c r="AN15" s="31">
        <f xml:space="preserve"> IF( K5-D15&lt;0,-1,0)</f>
        <v>0</v>
      </c>
      <c r="AO15" s="31">
        <f xml:space="preserve"> IF(K5-D15&gt;17,C15+2,C15+1)</f>
        <v>6</v>
      </c>
      <c r="AP15" s="31">
        <f t="shared" si="12"/>
        <v>1</v>
      </c>
      <c r="AQ15" s="168">
        <f t="shared" si="13"/>
        <v>1</v>
      </c>
      <c r="AR15" s="168">
        <f t="shared" si="14"/>
        <v>2</v>
      </c>
      <c r="AS15" s="31">
        <f t="shared" si="15"/>
        <v>2</v>
      </c>
      <c r="AT15" s="47">
        <f t="shared" si="16"/>
        <v>2</v>
      </c>
      <c r="AU15" s="31">
        <f xml:space="preserve"> IF( L5-D15&lt;0,-1,0)</f>
        <v>0</v>
      </c>
      <c r="AV15" s="31">
        <f xml:space="preserve"> IF(L5-D15&gt;17,C15+2,C15+1)</f>
        <v>6</v>
      </c>
      <c r="AW15" s="31">
        <f t="shared" si="17"/>
        <v>2</v>
      </c>
      <c r="AX15" s="31">
        <f t="shared" si="18"/>
        <v>2</v>
      </c>
      <c r="AY15" s="47">
        <f t="shared" si="19"/>
        <v>2</v>
      </c>
      <c r="AZ15" s="31">
        <f xml:space="preserve"> IF( M5-D15&lt;0,-1,0)</f>
        <v>0</v>
      </c>
      <c r="BA15" s="31">
        <f xml:space="preserve"> IF(M5-D15&gt;17,C15+2,C15+1)</f>
        <v>6</v>
      </c>
      <c r="BB15" s="31">
        <f t="shared" si="20"/>
        <v>0</v>
      </c>
      <c r="BC15" s="31">
        <f t="shared" si="21"/>
        <v>0</v>
      </c>
      <c r="BD15" s="47">
        <f t="shared" si="22"/>
        <v>0</v>
      </c>
      <c r="BE15" s="31">
        <f xml:space="preserve"> IF( N5-D15&lt;0,-1,0)</f>
        <v>0</v>
      </c>
      <c r="BF15" s="31">
        <f xml:space="preserve"> IF(N5-D15&gt;17,C15+2,C15+1)</f>
        <v>6</v>
      </c>
      <c r="BG15" s="31">
        <f t="shared" si="23"/>
        <v>-1</v>
      </c>
      <c r="BH15" s="168">
        <f t="shared" si="24"/>
        <v>1</v>
      </c>
      <c r="BI15" s="168">
        <f t="shared" si="25"/>
        <v>0</v>
      </c>
      <c r="BJ15" s="31">
        <f t="shared" si="26"/>
        <v>0</v>
      </c>
      <c r="BK15" s="47">
        <f t="shared" si="27"/>
        <v>0</v>
      </c>
    </row>
    <row r="16" spans="2:63" x14ac:dyDescent="0.25">
      <c r="B16" s="4">
        <v>6</v>
      </c>
      <c r="C16" s="163">
        <f>'DAY 1 INPUT'!C11</f>
        <v>3</v>
      </c>
      <c r="D16" s="164">
        <f>'DAY 1 INPUT'!D11</f>
        <v>18</v>
      </c>
      <c r="E16" s="77"/>
      <c r="F16" s="165">
        <f>'DAY 2 INPUT'!F11</f>
        <v>6</v>
      </c>
      <c r="G16" s="165">
        <f>'DAY 2 INPUT'!G11</f>
        <v>4</v>
      </c>
      <c r="H16" s="165">
        <f>'DAY 2 INPUT'!H11</f>
        <v>3</v>
      </c>
      <c r="I16" s="165">
        <f>'DAY 2 INPUT'!I11</f>
        <v>3</v>
      </c>
      <c r="J16" s="77"/>
      <c r="K16" s="75">
        <f t="shared" si="0"/>
        <v>5</v>
      </c>
      <c r="L16" s="75">
        <f t="shared" si="1"/>
        <v>4</v>
      </c>
      <c r="M16" s="75">
        <f t="shared" si="2"/>
        <v>3</v>
      </c>
      <c r="N16" s="75">
        <f t="shared" si="3"/>
        <v>3</v>
      </c>
      <c r="O16" s="202"/>
      <c r="P16" s="203">
        <f>IF(K5=D16,1,0)</f>
        <v>0</v>
      </c>
      <c r="Q16" s="203">
        <f>IF(K5&gt;D16,1,0)</f>
        <v>1</v>
      </c>
      <c r="R16" s="203">
        <f>IF(K5&gt;D16+17,1,0)</f>
        <v>1</v>
      </c>
      <c r="S16" s="204">
        <f>IF(K5&gt;D16+35,1,0)</f>
        <v>0</v>
      </c>
      <c r="T16" s="203">
        <f t="shared" si="4"/>
        <v>5</v>
      </c>
      <c r="U16" s="205">
        <f t="shared" si="5"/>
        <v>4</v>
      </c>
      <c r="V16" s="203">
        <f>IF(L5=D16,1,0)</f>
        <v>0</v>
      </c>
      <c r="W16" s="203">
        <f>IF(L5&gt;D16,1,0)</f>
        <v>1</v>
      </c>
      <c r="X16" s="203">
        <f>IF(L5&gt;D16+17,1,0)</f>
        <v>0</v>
      </c>
      <c r="Y16" s="203">
        <f t="shared" si="6"/>
        <v>4</v>
      </c>
      <c r="Z16" s="205">
        <f t="shared" si="7"/>
        <v>3</v>
      </c>
      <c r="AA16" s="203">
        <f>IF(M5=D16,1,0)</f>
        <v>0</v>
      </c>
      <c r="AB16" s="203">
        <f>IF(M5&gt;D16,1,0)</f>
        <v>1</v>
      </c>
      <c r="AC16" s="203">
        <f>IF(M5&gt;D16+17,1,0)</f>
        <v>0</v>
      </c>
      <c r="AD16" s="203">
        <f t="shared" si="8"/>
        <v>4</v>
      </c>
      <c r="AE16" s="205">
        <f t="shared" si="9"/>
        <v>2</v>
      </c>
      <c r="AF16" s="203">
        <f>IF(N5=D16,1,0)</f>
        <v>0</v>
      </c>
      <c r="AG16" s="203">
        <f>IF(N5&gt;D16,1,0)</f>
        <v>1</v>
      </c>
      <c r="AH16" s="203">
        <f>IF(N5&gt;D16+17,1,0)</f>
        <v>1</v>
      </c>
      <c r="AI16" s="204">
        <f>IF(N5&gt;D16+35,1,0)</f>
        <v>0</v>
      </c>
      <c r="AJ16" s="203">
        <f t="shared" si="10"/>
        <v>5</v>
      </c>
      <c r="AK16" s="205">
        <f t="shared" si="11"/>
        <v>1</v>
      </c>
      <c r="AL16" s="77"/>
      <c r="AM16" s="77"/>
      <c r="AN16" s="75">
        <f xml:space="preserve"> IF( K5-D16&lt;0,-1,0)</f>
        <v>0</v>
      </c>
      <c r="AO16" s="75">
        <f xml:space="preserve"> IF(K5-D16&gt;17,C16+2,C16+1)</f>
        <v>5</v>
      </c>
      <c r="AP16" s="75">
        <f t="shared" si="12"/>
        <v>1</v>
      </c>
      <c r="AQ16" s="204">
        <f t="shared" si="13"/>
        <v>0</v>
      </c>
      <c r="AR16" s="204">
        <f t="shared" si="14"/>
        <v>1</v>
      </c>
      <c r="AS16" s="75">
        <f t="shared" si="15"/>
        <v>1</v>
      </c>
      <c r="AT16" s="206">
        <f t="shared" si="16"/>
        <v>1</v>
      </c>
      <c r="AU16" s="75">
        <f xml:space="preserve"> IF( L5-D16&lt;0,-1,0)</f>
        <v>0</v>
      </c>
      <c r="AV16" s="75">
        <f xml:space="preserve"> IF(L5-D16&gt;17,C16+2,C16+1)</f>
        <v>4</v>
      </c>
      <c r="AW16" s="75">
        <f t="shared" si="17"/>
        <v>2</v>
      </c>
      <c r="AX16" s="75">
        <f t="shared" si="18"/>
        <v>2</v>
      </c>
      <c r="AY16" s="206">
        <f t="shared" si="19"/>
        <v>2</v>
      </c>
      <c r="AZ16" s="75">
        <f xml:space="preserve"> IF( M5-D16&lt;0,-1,0)</f>
        <v>0</v>
      </c>
      <c r="BA16" s="75">
        <f xml:space="preserve"> IF(M5-D16&gt;17,C16+2,C16+1)</f>
        <v>4</v>
      </c>
      <c r="BB16" s="75">
        <f t="shared" si="20"/>
        <v>3</v>
      </c>
      <c r="BC16" s="75">
        <f t="shared" si="21"/>
        <v>3</v>
      </c>
      <c r="BD16" s="206">
        <f t="shared" si="22"/>
        <v>3</v>
      </c>
      <c r="BE16" s="75">
        <f xml:space="preserve"> IF( N5-D16&lt;0,-1,0)</f>
        <v>0</v>
      </c>
      <c r="BF16" s="75">
        <f xml:space="preserve"> IF(N5-D16&gt;17,C16+2,C16+1)</f>
        <v>5</v>
      </c>
      <c r="BG16" s="75">
        <f t="shared" si="23"/>
        <v>4</v>
      </c>
      <c r="BH16" s="204">
        <f t="shared" si="24"/>
        <v>0</v>
      </c>
      <c r="BI16" s="204">
        <f t="shared" si="25"/>
        <v>4</v>
      </c>
      <c r="BJ16" s="75">
        <f t="shared" si="26"/>
        <v>4</v>
      </c>
      <c r="BK16" s="47">
        <f t="shared" si="27"/>
        <v>4</v>
      </c>
    </row>
    <row r="17" spans="2:63" x14ac:dyDescent="0.25">
      <c r="B17" s="29">
        <v>7</v>
      </c>
      <c r="C17" s="29">
        <f>'DAY 1 INPUT'!C12</f>
        <v>4</v>
      </c>
      <c r="D17" s="30">
        <f>'DAY 1 INPUT'!D12</f>
        <v>8</v>
      </c>
      <c r="E17" s="2"/>
      <c r="F17" s="119">
        <f>'DAY 2 INPUT'!F12</f>
        <v>6</v>
      </c>
      <c r="G17" s="119">
        <f>'DAY 2 INPUT'!G12</f>
        <v>5</v>
      </c>
      <c r="H17" s="119">
        <f>'DAY 2 INPUT'!H12</f>
        <v>6</v>
      </c>
      <c r="I17" s="119">
        <f>'DAY 2 INPUT'!I12</f>
        <v>7</v>
      </c>
      <c r="J17" s="2"/>
      <c r="K17" s="31">
        <f t="shared" si="0"/>
        <v>6</v>
      </c>
      <c r="L17" s="31">
        <f t="shared" si="1"/>
        <v>5</v>
      </c>
      <c r="M17" s="31">
        <f t="shared" si="2"/>
        <v>6</v>
      </c>
      <c r="N17" s="31">
        <f t="shared" si="3"/>
        <v>6</v>
      </c>
      <c r="O17" s="9"/>
      <c r="P17" s="33">
        <f>IF(K5=D17,1,0)</f>
        <v>0</v>
      </c>
      <c r="Q17" s="33">
        <f>IF(K5&gt;D17,1,0)</f>
        <v>1</v>
      </c>
      <c r="R17" s="33">
        <f>IF(K5&gt;D17+17,1,0)</f>
        <v>1</v>
      </c>
      <c r="S17" s="168">
        <f>IF(K5&gt;D17+35,1,0)</f>
        <v>0</v>
      </c>
      <c r="T17" s="33">
        <f t="shared" si="4"/>
        <v>6</v>
      </c>
      <c r="U17" s="207">
        <f t="shared" si="5"/>
        <v>4</v>
      </c>
      <c r="V17" s="33">
        <f>IF(L5=D17,1,0)</f>
        <v>0</v>
      </c>
      <c r="W17" s="33">
        <f>IF(L5&gt;D17,1,0)</f>
        <v>1</v>
      </c>
      <c r="X17" s="33">
        <f>IF(L5&gt;D17+17,1,0)</f>
        <v>0</v>
      </c>
      <c r="Y17" s="33">
        <f t="shared" si="6"/>
        <v>5</v>
      </c>
      <c r="Z17" s="207">
        <f t="shared" si="7"/>
        <v>4</v>
      </c>
      <c r="AA17" s="33">
        <f>IF(M5=D17,1,0)</f>
        <v>0</v>
      </c>
      <c r="AB17" s="33">
        <f>IF(M5&gt;D17,1,0)</f>
        <v>1</v>
      </c>
      <c r="AC17" s="33">
        <f>IF(M5&gt;D17+17,1,0)</f>
        <v>0</v>
      </c>
      <c r="AD17" s="33">
        <f t="shared" si="8"/>
        <v>5</v>
      </c>
      <c r="AE17" s="207">
        <f t="shared" si="9"/>
        <v>5</v>
      </c>
      <c r="AF17" s="33">
        <f>IF(N5=D17,1,0)</f>
        <v>0</v>
      </c>
      <c r="AG17" s="33">
        <f>IF(N5&gt;D17,1,0)</f>
        <v>1</v>
      </c>
      <c r="AH17" s="33">
        <f>IF(N5&gt;D17+17,1,0)</f>
        <v>1</v>
      </c>
      <c r="AI17" s="168">
        <f>IF(N5&gt;D17+35,1,0)</f>
        <v>0</v>
      </c>
      <c r="AJ17" s="33">
        <f t="shared" si="10"/>
        <v>6</v>
      </c>
      <c r="AK17" s="207">
        <f t="shared" si="11"/>
        <v>5</v>
      </c>
      <c r="AL17" s="2"/>
      <c r="AM17" s="2"/>
      <c r="AN17" s="31">
        <f xml:space="preserve"> IF( K5-D17&lt;0,-1,0)</f>
        <v>0</v>
      </c>
      <c r="AO17" s="31">
        <f xml:space="preserve"> IF(K5-D17&gt;17,C17+2,C17+1)</f>
        <v>6</v>
      </c>
      <c r="AP17" s="31">
        <f t="shared" si="12"/>
        <v>2</v>
      </c>
      <c r="AQ17" s="168">
        <f t="shared" si="13"/>
        <v>0</v>
      </c>
      <c r="AR17" s="168">
        <f t="shared" si="14"/>
        <v>2</v>
      </c>
      <c r="AS17" s="31">
        <f t="shared" si="15"/>
        <v>2</v>
      </c>
      <c r="AT17" s="47">
        <f t="shared" si="16"/>
        <v>2</v>
      </c>
      <c r="AU17" s="31">
        <f xml:space="preserve"> IF( L5-D17&lt;0,-1,0)</f>
        <v>0</v>
      </c>
      <c r="AV17" s="31">
        <f xml:space="preserve"> IF(L5-D17&gt;17,C17+2,C17+1)</f>
        <v>5</v>
      </c>
      <c r="AW17" s="31">
        <f t="shared" si="17"/>
        <v>2</v>
      </c>
      <c r="AX17" s="31">
        <f t="shared" si="18"/>
        <v>2</v>
      </c>
      <c r="AY17" s="47">
        <f t="shared" si="19"/>
        <v>2</v>
      </c>
      <c r="AZ17" s="31">
        <f xml:space="preserve"> IF( M5-D17&lt;0,-1,0)</f>
        <v>0</v>
      </c>
      <c r="BA17" s="31">
        <f xml:space="preserve"> IF(M5-D17&gt;17,C17+2,C17+1)</f>
        <v>5</v>
      </c>
      <c r="BB17" s="31">
        <f t="shared" si="20"/>
        <v>1</v>
      </c>
      <c r="BC17" s="31">
        <f t="shared" si="21"/>
        <v>1</v>
      </c>
      <c r="BD17" s="47">
        <f t="shared" si="22"/>
        <v>1</v>
      </c>
      <c r="BE17" s="31">
        <f xml:space="preserve"> IF( N5-D17&lt;0,-1,0)</f>
        <v>0</v>
      </c>
      <c r="BF17" s="31">
        <f xml:space="preserve"> IF(N5-D17&gt;17,C17+2,C17+1)</f>
        <v>6</v>
      </c>
      <c r="BG17" s="31">
        <f t="shared" si="23"/>
        <v>1</v>
      </c>
      <c r="BH17" s="168">
        <f t="shared" si="24"/>
        <v>0</v>
      </c>
      <c r="BI17" s="168">
        <f t="shared" si="25"/>
        <v>1</v>
      </c>
      <c r="BJ17" s="31">
        <f t="shared" si="26"/>
        <v>1</v>
      </c>
      <c r="BK17" s="47">
        <f t="shared" si="27"/>
        <v>1</v>
      </c>
    </row>
    <row r="18" spans="2:63" x14ac:dyDescent="0.25">
      <c r="B18" s="4">
        <v>8</v>
      </c>
      <c r="C18" s="163">
        <f>'DAY 1 INPUT'!C13</f>
        <v>4</v>
      </c>
      <c r="D18" s="164">
        <f>'DAY 1 INPUT'!D13</f>
        <v>6</v>
      </c>
      <c r="E18" s="77"/>
      <c r="F18" s="165">
        <f>'DAY 2 INPUT'!F13</f>
        <v>9</v>
      </c>
      <c r="G18" s="165">
        <f>'DAY 2 INPUT'!G13</f>
        <v>6</v>
      </c>
      <c r="H18" s="165">
        <f>'DAY 2 INPUT'!H13</f>
        <v>7</v>
      </c>
      <c r="I18" s="165">
        <f>'DAY 2 INPUT'!I13</f>
        <v>9</v>
      </c>
      <c r="J18" s="77"/>
      <c r="K18" s="75">
        <f t="shared" si="0"/>
        <v>6</v>
      </c>
      <c r="L18" s="75">
        <f t="shared" si="1"/>
        <v>6</v>
      </c>
      <c r="M18" s="75">
        <f t="shared" si="2"/>
        <v>6</v>
      </c>
      <c r="N18" s="75">
        <f t="shared" si="3"/>
        <v>6</v>
      </c>
      <c r="O18" s="202"/>
      <c r="P18" s="203">
        <f>IF(K5=D18,1,0)</f>
        <v>0</v>
      </c>
      <c r="Q18" s="203">
        <f>IF(K5&gt;D18,1,0)</f>
        <v>1</v>
      </c>
      <c r="R18" s="203">
        <f>IF(K5&gt;D18+17,1,0)</f>
        <v>1</v>
      </c>
      <c r="S18" s="204">
        <f>IF(K5&gt;D18+35,1,0)</f>
        <v>0</v>
      </c>
      <c r="T18" s="203">
        <f t="shared" si="4"/>
        <v>6</v>
      </c>
      <c r="U18" s="205">
        <f t="shared" si="5"/>
        <v>7</v>
      </c>
      <c r="V18" s="203">
        <f>IF(L5=D18,1,0)</f>
        <v>0</v>
      </c>
      <c r="W18" s="203">
        <f>IF(L5&gt;D18,1,0)</f>
        <v>1</v>
      </c>
      <c r="X18" s="203">
        <f>IF(L5&gt;D18+17,1,0)</f>
        <v>0</v>
      </c>
      <c r="Y18" s="203">
        <f t="shared" si="6"/>
        <v>5</v>
      </c>
      <c r="Z18" s="205">
        <f t="shared" si="7"/>
        <v>5</v>
      </c>
      <c r="AA18" s="203">
        <f>IF(M5=D18,1,0)</f>
        <v>0</v>
      </c>
      <c r="AB18" s="203">
        <f>IF(M5&gt;D18,1,0)</f>
        <v>1</v>
      </c>
      <c r="AC18" s="203">
        <f>IF(M5&gt;D18+17,1,0)</f>
        <v>0</v>
      </c>
      <c r="AD18" s="203">
        <f t="shared" si="8"/>
        <v>5</v>
      </c>
      <c r="AE18" s="205">
        <f t="shared" si="9"/>
        <v>6</v>
      </c>
      <c r="AF18" s="203">
        <f>IF(N5=D18,1,0)</f>
        <v>0</v>
      </c>
      <c r="AG18" s="203">
        <f>IF(N5&gt;D18,1,0)</f>
        <v>1</v>
      </c>
      <c r="AH18" s="203">
        <f>IF(N5&gt;D18+17,1,0)</f>
        <v>1</v>
      </c>
      <c r="AI18" s="204">
        <f>IF(N5&gt;D18+35,1,0)</f>
        <v>0</v>
      </c>
      <c r="AJ18" s="203">
        <f t="shared" si="10"/>
        <v>6</v>
      </c>
      <c r="AK18" s="205">
        <f t="shared" si="11"/>
        <v>7</v>
      </c>
      <c r="AL18" s="77"/>
      <c r="AM18" s="77"/>
      <c r="AN18" s="75">
        <f xml:space="preserve"> IF( K5-D18&lt;0,-1,0)</f>
        <v>0</v>
      </c>
      <c r="AO18" s="75">
        <f xml:space="preserve"> IF(K5-D18&gt;17,C18+2,C18+1)</f>
        <v>6</v>
      </c>
      <c r="AP18" s="75">
        <f t="shared" si="12"/>
        <v>-1</v>
      </c>
      <c r="AQ18" s="204">
        <f t="shared" si="13"/>
        <v>0</v>
      </c>
      <c r="AR18" s="204">
        <f t="shared" si="14"/>
        <v>0</v>
      </c>
      <c r="AS18" s="75">
        <f t="shared" si="15"/>
        <v>0</v>
      </c>
      <c r="AT18" s="206">
        <f t="shared" si="16"/>
        <v>0</v>
      </c>
      <c r="AU18" s="75">
        <f xml:space="preserve"> IF( L5-D18&lt;0,-1,0)</f>
        <v>0</v>
      </c>
      <c r="AV18" s="75">
        <f xml:space="preserve"> IF(L5-D18&gt;17,C18+2,C18+1)</f>
        <v>5</v>
      </c>
      <c r="AW18" s="75">
        <f t="shared" si="17"/>
        <v>1</v>
      </c>
      <c r="AX18" s="75">
        <f t="shared" si="18"/>
        <v>1</v>
      </c>
      <c r="AY18" s="206">
        <f t="shared" si="19"/>
        <v>1</v>
      </c>
      <c r="AZ18" s="75">
        <f xml:space="preserve"> IF( M5-D18&lt;0,-1,0)</f>
        <v>0</v>
      </c>
      <c r="BA18" s="75">
        <f xml:space="preserve"> IF(M5-D18&gt;17,C18+2,C18+1)</f>
        <v>5</v>
      </c>
      <c r="BB18" s="75">
        <f t="shared" si="20"/>
        <v>0</v>
      </c>
      <c r="BC18" s="75">
        <f t="shared" si="21"/>
        <v>0</v>
      </c>
      <c r="BD18" s="206">
        <f t="shared" si="22"/>
        <v>0</v>
      </c>
      <c r="BE18" s="75">
        <f xml:space="preserve"> IF( N5-D18&lt;0,-1,0)</f>
        <v>0</v>
      </c>
      <c r="BF18" s="75">
        <f xml:space="preserve"> IF(N5-D18&gt;17,C18+2,C18+1)</f>
        <v>6</v>
      </c>
      <c r="BG18" s="75">
        <f t="shared" si="23"/>
        <v>-1</v>
      </c>
      <c r="BH18" s="204">
        <f t="shared" si="24"/>
        <v>0</v>
      </c>
      <c r="BI18" s="204">
        <f t="shared" si="25"/>
        <v>0</v>
      </c>
      <c r="BJ18" s="75">
        <f t="shared" si="26"/>
        <v>0</v>
      </c>
      <c r="BK18" s="47">
        <f t="shared" si="27"/>
        <v>0</v>
      </c>
    </row>
    <row r="19" spans="2:63" x14ac:dyDescent="0.25">
      <c r="B19" s="29">
        <v>9</v>
      </c>
      <c r="C19" s="29">
        <f>'DAY 1 INPUT'!C14</f>
        <v>5</v>
      </c>
      <c r="D19" s="30">
        <f>'DAY 1 INPUT'!D14</f>
        <v>12</v>
      </c>
      <c r="E19" s="2"/>
      <c r="F19" s="119">
        <f>'DAY 2 INPUT'!F14</f>
        <v>9</v>
      </c>
      <c r="G19" s="119">
        <f>'DAY 2 INPUT'!G14</f>
        <v>8</v>
      </c>
      <c r="H19" s="119">
        <f>'DAY 2 INPUT'!H14</f>
        <v>10</v>
      </c>
      <c r="I19" s="119">
        <f>'DAY 2 INPUT'!I14</f>
        <v>8</v>
      </c>
      <c r="J19" s="2"/>
      <c r="K19" s="31">
        <f t="shared" si="0"/>
        <v>7</v>
      </c>
      <c r="L19" s="31">
        <f t="shared" si="1"/>
        <v>7</v>
      </c>
      <c r="M19" s="31">
        <f t="shared" si="2"/>
        <v>7</v>
      </c>
      <c r="N19" s="31">
        <f t="shared" si="3"/>
        <v>7</v>
      </c>
      <c r="O19" s="9"/>
      <c r="P19" s="33">
        <f>IF(K5=D19,1,0)</f>
        <v>0</v>
      </c>
      <c r="Q19" s="33">
        <f>IF(K5&gt;D19,1,0)</f>
        <v>1</v>
      </c>
      <c r="R19" s="33">
        <f>IF(K5&gt;D19+17,1,0)</f>
        <v>1</v>
      </c>
      <c r="S19" s="168">
        <f>IF(K5&gt;D19+35,1,0)</f>
        <v>0</v>
      </c>
      <c r="T19" s="33">
        <f t="shared" si="4"/>
        <v>7</v>
      </c>
      <c r="U19" s="207">
        <f t="shared" si="5"/>
        <v>7</v>
      </c>
      <c r="V19" s="33">
        <f>IF(L5=D19,1,0)</f>
        <v>0</v>
      </c>
      <c r="W19" s="33">
        <f>IF(L5&gt;D19,1,0)</f>
        <v>1</v>
      </c>
      <c r="X19" s="33">
        <f>IF(L5&gt;D19+17,1,0)</f>
        <v>0</v>
      </c>
      <c r="Y19" s="33">
        <f t="shared" si="6"/>
        <v>6</v>
      </c>
      <c r="Z19" s="207">
        <f t="shared" si="7"/>
        <v>7</v>
      </c>
      <c r="AA19" s="33">
        <f>IF(M5=D19,1,0)</f>
        <v>0</v>
      </c>
      <c r="AB19" s="33">
        <f>IF(M5&gt;D19,1,0)</f>
        <v>1</v>
      </c>
      <c r="AC19" s="33">
        <f>IF(M5&gt;D19+17,1,0)</f>
        <v>0</v>
      </c>
      <c r="AD19" s="33">
        <f t="shared" si="8"/>
        <v>6</v>
      </c>
      <c r="AE19" s="207">
        <f t="shared" si="9"/>
        <v>9</v>
      </c>
      <c r="AF19" s="33">
        <f>IF(N5=D19,1,0)</f>
        <v>0</v>
      </c>
      <c r="AG19" s="33">
        <f>IF(N5&gt;D19,1,0)</f>
        <v>1</v>
      </c>
      <c r="AH19" s="33">
        <f>IF(N5&gt;D19+17,1,0)</f>
        <v>1</v>
      </c>
      <c r="AI19" s="168">
        <f>IF(N5&gt;D19+35,1,0)</f>
        <v>0</v>
      </c>
      <c r="AJ19" s="33">
        <f t="shared" si="10"/>
        <v>7</v>
      </c>
      <c r="AK19" s="207">
        <f t="shared" si="11"/>
        <v>6</v>
      </c>
      <c r="AL19" s="2"/>
      <c r="AM19" s="2"/>
      <c r="AN19" s="31">
        <f xml:space="preserve"> IF( K5-D19&lt;0,-1,0)</f>
        <v>0</v>
      </c>
      <c r="AO19" s="31">
        <f xml:space="preserve"> IF(K5-D19&gt;17,C19+2,C19+1)</f>
        <v>7</v>
      </c>
      <c r="AP19" s="31">
        <f t="shared" si="12"/>
        <v>0</v>
      </c>
      <c r="AQ19" s="168">
        <f t="shared" si="13"/>
        <v>0</v>
      </c>
      <c r="AR19" s="168">
        <f t="shared" si="14"/>
        <v>0</v>
      </c>
      <c r="AS19" s="31">
        <f t="shared" si="15"/>
        <v>0</v>
      </c>
      <c r="AT19" s="47">
        <f t="shared" si="16"/>
        <v>0</v>
      </c>
      <c r="AU19" s="31">
        <f xml:space="preserve"> IF( L5-D19&lt;0,-1,0)</f>
        <v>0</v>
      </c>
      <c r="AV19" s="31">
        <f xml:space="preserve"> IF(L5-D19&gt;17,C19+2,C19+1)</f>
        <v>6</v>
      </c>
      <c r="AW19" s="31">
        <f t="shared" si="17"/>
        <v>0</v>
      </c>
      <c r="AX19" s="31">
        <f t="shared" si="18"/>
        <v>0</v>
      </c>
      <c r="AY19" s="47">
        <f t="shared" si="19"/>
        <v>0</v>
      </c>
      <c r="AZ19" s="31">
        <f xml:space="preserve"> IF( M5-D19&lt;0,-1,0)</f>
        <v>0</v>
      </c>
      <c r="BA19" s="31">
        <f xml:space="preserve"> IF(M5-D19&gt;17,C19+2,C19+1)</f>
        <v>6</v>
      </c>
      <c r="BB19" s="31">
        <f t="shared" si="20"/>
        <v>-2</v>
      </c>
      <c r="BC19" s="31">
        <f t="shared" si="21"/>
        <v>0</v>
      </c>
      <c r="BD19" s="47">
        <f t="shared" si="22"/>
        <v>0</v>
      </c>
      <c r="BE19" s="31">
        <f xml:space="preserve"> IF( N5-D19&lt;0,-1,0)</f>
        <v>0</v>
      </c>
      <c r="BF19" s="31">
        <f xml:space="preserve"> IF(N5-D19&gt;17,C19+2,C19+1)</f>
        <v>7</v>
      </c>
      <c r="BG19" s="31">
        <f t="shared" si="23"/>
        <v>1</v>
      </c>
      <c r="BH19" s="168">
        <f t="shared" si="24"/>
        <v>0</v>
      </c>
      <c r="BI19" s="168">
        <f t="shared" si="25"/>
        <v>1</v>
      </c>
      <c r="BJ19" s="31">
        <f t="shared" si="26"/>
        <v>1</v>
      </c>
      <c r="BK19" s="47">
        <f t="shared" si="27"/>
        <v>1</v>
      </c>
    </row>
    <row r="20" spans="2:63" x14ac:dyDescent="0.25">
      <c r="B20" s="4" t="s">
        <v>1</v>
      </c>
      <c r="C20" s="4">
        <f>SUM(C11:C19)</f>
        <v>36</v>
      </c>
      <c r="D20" s="4"/>
      <c r="E20" s="2"/>
      <c r="F20" s="6">
        <f>SUM(F11:F19)</f>
        <v>69</v>
      </c>
      <c r="G20" s="6">
        <f>SUM(G11:G19)</f>
        <v>51</v>
      </c>
      <c r="H20" s="6">
        <f>SUM(H11:H19)</f>
        <v>61</v>
      </c>
      <c r="I20" s="6">
        <f>SUM(I11:I19)</f>
        <v>62</v>
      </c>
      <c r="J20" s="2"/>
      <c r="K20" s="6">
        <f>SUM(K11:K19)</f>
        <v>54</v>
      </c>
      <c r="L20" s="6">
        <f>SUM(L11:L19)</f>
        <v>50</v>
      </c>
      <c r="M20" s="6">
        <f>SUM(M11:M19)</f>
        <v>52</v>
      </c>
      <c r="N20" s="6">
        <f>SUM(N11:N19)</f>
        <v>52</v>
      </c>
      <c r="O20" s="9"/>
      <c r="P20" s="3" t="s">
        <v>8</v>
      </c>
      <c r="Q20" s="3" t="s">
        <v>29</v>
      </c>
      <c r="R20" s="3"/>
      <c r="S20" s="167"/>
      <c r="T20" s="3" t="s">
        <v>8</v>
      </c>
      <c r="U20" s="15">
        <f>SUM(U11:U19)</f>
        <v>50</v>
      </c>
      <c r="V20" s="3" t="s">
        <v>8</v>
      </c>
      <c r="W20" s="3" t="s">
        <v>29</v>
      </c>
      <c r="X20" s="3"/>
      <c r="Y20" s="3" t="s">
        <v>8</v>
      </c>
      <c r="Z20" s="15">
        <f>SUM(Z11:Z19)</f>
        <v>41</v>
      </c>
      <c r="AA20" s="3" t="s">
        <v>8</v>
      </c>
      <c r="AB20" s="3" t="s">
        <v>29</v>
      </c>
      <c r="AC20" s="3"/>
      <c r="AD20" s="3" t="s">
        <v>8</v>
      </c>
      <c r="AE20" s="15">
        <f>SUM(AE11:AE19)</f>
        <v>51</v>
      </c>
      <c r="AF20" s="3" t="s">
        <v>8</v>
      </c>
      <c r="AG20" s="3" t="s">
        <v>29</v>
      </c>
      <c r="AH20" s="3"/>
      <c r="AI20" s="167"/>
      <c r="AJ20" s="3" t="s">
        <v>8</v>
      </c>
      <c r="AK20" s="15">
        <f>SUM(AK11:AK19)</f>
        <v>43</v>
      </c>
      <c r="AL20" s="2"/>
      <c r="AM20" s="2"/>
      <c r="AN20" s="6" t="s">
        <v>8</v>
      </c>
      <c r="AO20" s="6" t="s">
        <v>8</v>
      </c>
      <c r="AP20" s="6"/>
      <c r="AQ20" s="167"/>
      <c r="AR20" s="167"/>
      <c r="AS20" s="6">
        <f>SUM(AS11:AS19)</f>
        <v>6</v>
      </c>
      <c r="AT20" s="48">
        <f>SUM(AT11:AT19)</f>
        <v>6</v>
      </c>
      <c r="AU20" s="6" t="s">
        <v>8</v>
      </c>
      <c r="AV20" s="6" t="s">
        <v>8</v>
      </c>
      <c r="AW20" s="6"/>
      <c r="AX20" s="6">
        <f>SUM(AX11:AX19)</f>
        <v>13</v>
      </c>
      <c r="AY20" s="48">
        <f>SUM(AY11:AY19)</f>
        <v>13</v>
      </c>
      <c r="AZ20" s="6" t="s">
        <v>8</v>
      </c>
      <c r="BA20" s="6" t="s">
        <v>8</v>
      </c>
      <c r="BB20" s="6"/>
      <c r="BC20" s="6">
        <f>SUM(BC11:BC19)</f>
        <v>6</v>
      </c>
      <c r="BD20" s="48">
        <f>SUM(BD11:BD19)</f>
        <v>6</v>
      </c>
      <c r="BE20" s="6" t="s">
        <v>8</v>
      </c>
      <c r="BF20" s="6" t="s">
        <v>8</v>
      </c>
      <c r="BG20" s="6"/>
      <c r="BH20" s="6"/>
      <c r="BI20" s="6"/>
      <c r="BJ20" s="6">
        <f>SUM(BJ11:BJ19)</f>
        <v>12</v>
      </c>
      <c r="BK20" s="48">
        <f>SUM(BK11:BK19)</f>
        <v>12</v>
      </c>
    </row>
    <row r="21" spans="2:63" x14ac:dyDescent="0.25">
      <c r="B21" s="29">
        <v>10</v>
      </c>
      <c r="C21" s="29">
        <f>'DAY 1 INPUT'!C16</f>
        <v>3</v>
      </c>
      <c r="D21" s="30">
        <f>'DAY 1 INPUT'!D16</f>
        <v>15</v>
      </c>
      <c r="E21" s="2"/>
      <c r="F21" s="119">
        <f>'DAY 2 INPUT'!F16</f>
        <v>4</v>
      </c>
      <c r="G21" s="119">
        <f>'DAY 2 INPUT'!G16</f>
        <v>4</v>
      </c>
      <c r="H21" s="119">
        <f>'DAY 2 INPUT'!H16</f>
        <v>6</v>
      </c>
      <c r="I21" s="119">
        <f>'DAY 2 INPUT'!I16</f>
        <v>4</v>
      </c>
      <c r="J21" s="2"/>
      <c r="K21" s="31">
        <f t="shared" ref="K21:K29" si="28">IF(F21-C21 &gt;2,C21+2,F21)</f>
        <v>4</v>
      </c>
      <c r="L21" s="31">
        <f t="shared" ref="L21:L29" si="29">IF(G21-C21 &gt;2,C21+2,G21)</f>
        <v>4</v>
      </c>
      <c r="M21" s="31">
        <f t="shared" ref="M21:M29" si="30">IF(H21-C21 &gt;2,C21+2,H21)</f>
        <v>5</v>
      </c>
      <c r="N21" s="31">
        <f t="shared" ref="N21:N29" si="31">IF(I21-C21 &gt;2,C21+2,I21)</f>
        <v>4</v>
      </c>
      <c r="O21" s="9"/>
      <c r="P21" s="33">
        <f>IF(K5=D21,1,0)</f>
        <v>0</v>
      </c>
      <c r="Q21" s="33">
        <f>IF(K5&gt;D21,1,0)</f>
        <v>1</v>
      </c>
      <c r="R21" s="33">
        <f>IF(K5&gt;D21+17,1,0)</f>
        <v>1</v>
      </c>
      <c r="S21" s="168">
        <f>IF(K5&gt;D21+35,1,0)</f>
        <v>0</v>
      </c>
      <c r="T21" s="33">
        <f t="shared" ref="T21:T29" si="32">SUM(P21:S21)+C21</f>
        <v>5</v>
      </c>
      <c r="U21" s="207">
        <f t="shared" ref="U21:U29" si="33">(F21-T21)+C21</f>
        <v>2</v>
      </c>
      <c r="V21" s="33">
        <f>IF(L5=D21,1,0)</f>
        <v>0</v>
      </c>
      <c r="W21" s="33">
        <f>IF(L5&gt;D21,1,0)</f>
        <v>1</v>
      </c>
      <c r="X21" s="33">
        <f>IF(L5&gt;D21+17,1,0)</f>
        <v>0</v>
      </c>
      <c r="Y21" s="33">
        <f t="shared" ref="Y21:Y29" si="34">SUM(V21:X21)+C21</f>
        <v>4</v>
      </c>
      <c r="Z21" s="207">
        <f t="shared" ref="Z21:Z29" si="35">(G21-Y21)+C21</f>
        <v>3</v>
      </c>
      <c r="AA21" s="33">
        <f>IF(M5=D21,1,0)</f>
        <v>0</v>
      </c>
      <c r="AB21" s="33">
        <f>IF(M5&gt;D21,1,0)</f>
        <v>1</v>
      </c>
      <c r="AC21" s="33">
        <f>IF(M5&gt;D21+17,1,0)</f>
        <v>0</v>
      </c>
      <c r="AD21" s="33">
        <f t="shared" ref="AD21:AD29" si="36">SUM(AA21:AC21)+C21</f>
        <v>4</v>
      </c>
      <c r="AE21" s="207">
        <f t="shared" ref="AE21:AE29" si="37">(H21-AD21)+C21</f>
        <v>5</v>
      </c>
      <c r="AF21" s="33">
        <f>IF(N5=D21,1,0)</f>
        <v>0</v>
      </c>
      <c r="AG21" s="33">
        <f>IF(N5&gt;D21,1,0)</f>
        <v>1</v>
      </c>
      <c r="AH21" s="33">
        <f>IF(N5&gt;D21+17,1,0)</f>
        <v>1</v>
      </c>
      <c r="AI21" s="168">
        <f>IF(N5&gt;D21+35,1,0)</f>
        <v>0</v>
      </c>
      <c r="AJ21" s="33">
        <f t="shared" ref="AJ21:AJ29" si="38">SUM(AF21:AI21)+C21</f>
        <v>5</v>
      </c>
      <c r="AK21" s="207">
        <f t="shared" ref="AK21:AK29" si="39">(I21-AJ21)+C21</f>
        <v>2</v>
      </c>
      <c r="AL21" s="2"/>
      <c r="AM21" s="2"/>
      <c r="AN21" s="31">
        <f xml:space="preserve"> IF( K5-D21&lt;0,-1,0)</f>
        <v>0</v>
      </c>
      <c r="AO21" s="31">
        <f xml:space="preserve"> IF(K5-D21&gt;17,C21+2,C21+1)</f>
        <v>5</v>
      </c>
      <c r="AP21" s="31">
        <f t="shared" ref="AP21:AP29" si="40">(AO21+2)-F21</f>
        <v>3</v>
      </c>
      <c r="AQ21" s="168">
        <f t="shared" ref="AQ21:AQ29" si="41">IF(D21&lt;3,1,0)</f>
        <v>0</v>
      </c>
      <c r="AR21" s="168">
        <f t="shared" ref="AR21:AR29" si="42">IF(AP21+AQ21&gt;0,AP21+AQ21,0)</f>
        <v>3</v>
      </c>
      <c r="AS21" s="31">
        <f t="shared" ref="AS21:AS29" si="43" xml:space="preserve"> IF(AR21&lt;0, 0, AR21+AN21)</f>
        <v>3</v>
      </c>
      <c r="AT21" s="47">
        <f t="shared" ref="AT21:AT29" si="44">IF(AS21&lt;0,0,AS21)</f>
        <v>3</v>
      </c>
      <c r="AU21" s="31">
        <f xml:space="preserve"> IF( L5-D21&lt;0,-1,0)</f>
        <v>0</v>
      </c>
      <c r="AV21" s="31">
        <f xml:space="preserve"> IF(L5-D21&gt;17,C21+2,C21+1)</f>
        <v>4</v>
      </c>
      <c r="AW21" s="31">
        <f t="shared" ref="AW21:AW29" si="45">(AV21+2)-G21</f>
        <v>2</v>
      </c>
      <c r="AX21" s="31">
        <f t="shared" ref="AX21:AX29" si="46" xml:space="preserve"> IF(AW21&lt;0, 0, AW21+AU21)</f>
        <v>2</v>
      </c>
      <c r="AY21" s="47">
        <f t="shared" ref="AY21:AY29" si="47">IF(AX21&lt;0,0,AX21)</f>
        <v>2</v>
      </c>
      <c r="AZ21" s="31">
        <f xml:space="preserve"> IF( M5-D21&lt;0,-1,0)</f>
        <v>0</v>
      </c>
      <c r="BA21" s="31">
        <f xml:space="preserve"> IF(M5-D21&gt;17,C21+2,C21+1)</f>
        <v>4</v>
      </c>
      <c r="BB21" s="31">
        <f t="shared" ref="BB21:BB29" si="48">(BA21+2)-H21</f>
        <v>0</v>
      </c>
      <c r="BC21" s="31">
        <f t="shared" ref="BC21:BC29" si="49">IF(BB21&lt;0,0,BB21+AZ21)</f>
        <v>0</v>
      </c>
      <c r="BD21" s="47">
        <f t="shared" ref="BD21:BD29" si="50">IF(BC21&lt;0,0,BC21)</f>
        <v>0</v>
      </c>
      <c r="BE21" s="31">
        <f xml:space="preserve"> IF( N5-D21&lt;0,-1,0)</f>
        <v>0</v>
      </c>
      <c r="BF21" s="31">
        <f xml:space="preserve"> IF(N5-D21&gt;17,C21+2,C21+1)</f>
        <v>5</v>
      </c>
      <c r="BG21" s="31">
        <f t="shared" ref="BG21:BG29" si="51">(BF21+2)-I21</f>
        <v>3</v>
      </c>
      <c r="BH21" s="168">
        <f t="shared" ref="BH21:BH29" si="52">IF(D21&lt;3,1,0)</f>
        <v>0</v>
      </c>
      <c r="BI21" s="168">
        <f t="shared" ref="BI21:BI29" si="53">IF(BG21+BH21&gt;0,BG21+BH21,0)</f>
        <v>3</v>
      </c>
      <c r="BJ21" s="31">
        <f t="shared" ref="BJ21:BJ29" si="54" xml:space="preserve"> IF(BI21&lt;0, 0, BI21+BE21)</f>
        <v>3</v>
      </c>
      <c r="BK21" s="47">
        <f t="shared" ref="BK21:BK29" si="55">IF(BJ21&lt;0,0,BJ21)</f>
        <v>3</v>
      </c>
    </row>
    <row r="22" spans="2:63" x14ac:dyDescent="0.25">
      <c r="B22" s="4">
        <v>11</v>
      </c>
      <c r="C22" s="163">
        <f>'DAY 1 INPUT'!C17</f>
        <v>4</v>
      </c>
      <c r="D22" s="164">
        <f>'DAY 1 INPUT'!D17</f>
        <v>13</v>
      </c>
      <c r="E22" s="77"/>
      <c r="F22" s="165">
        <f>'DAY 2 INPUT'!F17</f>
        <v>6</v>
      </c>
      <c r="G22" s="165">
        <f>'DAY 2 INPUT'!G17</f>
        <v>8</v>
      </c>
      <c r="H22" s="165">
        <f>'DAY 2 INPUT'!H17</f>
        <v>4</v>
      </c>
      <c r="I22" s="165">
        <f>'DAY 2 INPUT'!I17</f>
        <v>6</v>
      </c>
      <c r="J22" s="77"/>
      <c r="K22" s="75">
        <f t="shared" si="28"/>
        <v>6</v>
      </c>
      <c r="L22" s="75">
        <f t="shared" si="29"/>
        <v>6</v>
      </c>
      <c r="M22" s="75">
        <f t="shared" si="30"/>
        <v>4</v>
      </c>
      <c r="N22" s="75">
        <f t="shared" si="31"/>
        <v>6</v>
      </c>
      <c r="O22" s="202"/>
      <c r="P22" s="203">
        <f>IF(K5=D22,1,0)</f>
        <v>0</v>
      </c>
      <c r="Q22" s="203">
        <f>IF(K5&gt;D22,1,0)</f>
        <v>1</v>
      </c>
      <c r="R22" s="203">
        <f>IF(K5&gt;D22+17,1,0)</f>
        <v>1</v>
      </c>
      <c r="S22" s="204">
        <f>IF(K5&gt;D22+35,1,0)</f>
        <v>0</v>
      </c>
      <c r="T22" s="203">
        <f t="shared" si="32"/>
        <v>6</v>
      </c>
      <c r="U22" s="205">
        <f t="shared" si="33"/>
        <v>4</v>
      </c>
      <c r="V22" s="203">
        <f>IF(L5=D22,1,0)</f>
        <v>0</v>
      </c>
      <c r="W22" s="203">
        <f>IF(L5&gt;D22,1,0)</f>
        <v>1</v>
      </c>
      <c r="X22" s="203">
        <f>IF(L5&gt;D22+17,1,0)</f>
        <v>0</v>
      </c>
      <c r="Y22" s="203">
        <f t="shared" si="34"/>
        <v>5</v>
      </c>
      <c r="Z22" s="205">
        <f t="shared" si="35"/>
        <v>7</v>
      </c>
      <c r="AA22" s="203">
        <f>IF(M5=D22,1,0)</f>
        <v>0</v>
      </c>
      <c r="AB22" s="203">
        <f>IF(M5&gt;D22,1,0)</f>
        <v>1</v>
      </c>
      <c r="AC22" s="203">
        <f>IF(M5&gt;D22+17,1,0)</f>
        <v>0</v>
      </c>
      <c r="AD22" s="203">
        <f t="shared" si="36"/>
        <v>5</v>
      </c>
      <c r="AE22" s="205">
        <f t="shared" si="37"/>
        <v>3</v>
      </c>
      <c r="AF22" s="203">
        <f>IF(N5=D22,1,0)</f>
        <v>0</v>
      </c>
      <c r="AG22" s="203">
        <f>IF(N5&gt;D22,1,0)</f>
        <v>1</v>
      </c>
      <c r="AH22" s="203">
        <f>IF(N5&gt;D22+17,1,0)</f>
        <v>1</v>
      </c>
      <c r="AI22" s="204">
        <f>IF(N5&gt;D22+35,1,0)</f>
        <v>0</v>
      </c>
      <c r="AJ22" s="203">
        <f t="shared" si="38"/>
        <v>6</v>
      </c>
      <c r="AK22" s="205">
        <f t="shared" si="39"/>
        <v>4</v>
      </c>
      <c r="AL22" s="77"/>
      <c r="AM22" s="77"/>
      <c r="AN22" s="75">
        <f xml:space="preserve"> IF( K5-D22&lt;0,-1,0)</f>
        <v>0</v>
      </c>
      <c r="AO22" s="75">
        <f xml:space="preserve"> IF(K5-D22&gt;17,C22+2,C22+1)</f>
        <v>6</v>
      </c>
      <c r="AP22" s="75">
        <f t="shared" si="40"/>
        <v>2</v>
      </c>
      <c r="AQ22" s="204">
        <f t="shared" si="41"/>
        <v>0</v>
      </c>
      <c r="AR22" s="204">
        <f t="shared" si="42"/>
        <v>2</v>
      </c>
      <c r="AS22" s="75">
        <f t="shared" si="43"/>
        <v>2</v>
      </c>
      <c r="AT22" s="206">
        <f t="shared" si="44"/>
        <v>2</v>
      </c>
      <c r="AU22" s="75">
        <f xml:space="preserve"> IF( L5-D22&lt;0,-1,0)</f>
        <v>0</v>
      </c>
      <c r="AV22" s="75">
        <f xml:space="preserve"> IF(L5-D22&gt;17,C22+2,C22+1)</f>
        <v>5</v>
      </c>
      <c r="AW22" s="75">
        <f t="shared" si="45"/>
        <v>-1</v>
      </c>
      <c r="AX22" s="75">
        <f t="shared" si="46"/>
        <v>0</v>
      </c>
      <c r="AY22" s="206">
        <f t="shared" si="47"/>
        <v>0</v>
      </c>
      <c r="AZ22" s="75">
        <f xml:space="preserve"> IF( M5-D22&lt;0,-1,0)</f>
        <v>0</v>
      </c>
      <c r="BA22" s="75">
        <f xml:space="preserve"> IF(M5-D22&gt;17,C22+2,C22+1)</f>
        <v>5</v>
      </c>
      <c r="BB22" s="75">
        <f t="shared" si="48"/>
        <v>3</v>
      </c>
      <c r="BC22" s="75">
        <f t="shared" si="49"/>
        <v>3</v>
      </c>
      <c r="BD22" s="206">
        <f t="shared" si="50"/>
        <v>3</v>
      </c>
      <c r="BE22" s="75">
        <f xml:space="preserve"> IF( N5-D22&lt;0,-1,0)</f>
        <v>0</v>
      </c>
      <c r="BF22" s="75">
        <f xml:space="preserve"> IF(N5-D22&gt;17,C22+2,C22+1)</f>
        <v>6</v>
      </c>
      <c r="BG22" s="75">
        <f t="shared" si="51"/>
        <v>2</v>
      </c>
      <c r="BH22" s="204">
        <f t="shared" si="52"/>
        <v>0</v>
      </c>
      <c r="BI22" s="204">
        <f t="shared" si="53"/>
        <v>2</v>
      </c>
      <c r="BJ22" s="75">
        <f t="shared" si="54"/>
        <v>2</v>
      </c>
      <c r="BK22" s="47">
        <f t="shared" si="55"/>
        <v>2</v>
      </c>
    </row>
    <row r="23" spans="2:63" x14ac:dyDescent="0.25">
      <c r="B23" s="29">
        <v>12</v>
      </c>
      <c r="C23" s="29">
        <f>'DAY 1 INPUT'!C18</f>
        <v>4</v>
      </c>
      <c r="D23" s="30">
        <f>'DAY 1 INPUT'!D18</f>
        <v>3</v>
      </c>
      <c r="E23" s="2"/>
      <c r="F23" s="119">
        <f>'DAY 2 INPUT'!F18</f>
        <v>7</v>
      </c>
      <c r="G23" s="119">
        <f>'DAY 2 INPUT'!G18</f>
        <v>5</v>
      </c>
      <c r="H23" s="119">
        <f>'DAY 2 INPUT'!H18</f>
        <v>6</v>
      </c>
      <c r="I23" s="119">
        <f>'DAY 2 INPUT'!I18</f>
        <v>7</v>
      </c>
      <c r="J23" s="2"/>
      <c r="K23" s="31">
        <f t="shared" si="28"/>
        <v>6</v>
      </c>
      <c r="L23" s="31">
        <f t="shared" si="29"/>
        <v>5</v>
      </c>
      <c r="M23" s="31">
        <f t="shared" si="30"/>
        <v>6</v>
      </c>
      <c r="N23" s="31">
        <f t="shared" si="31"/>
        <v>6</v>
      </c>
      <c r="O23" s="9"/>
      <c r="P23" s="33">
        <f>IF(K5=D23,1,0)</f>
        <v>0</v>
      </c>
      <c r="Q23" s="33">
        <f>IF(K5&gt;D23,1,0)</f>
        <v>1</v>
      </c>
      <c r="R23" s="33">
        <f>IF(K5&gt;D23+17,1,0)</f>
        <v>1</v>
      </c>
      <c r="S23" s="168">
        <f>IF(K5&gt;D23+35,1,0)</f>
        <v>0</v>
      </c>
      <c r="T23" s="33">
        <f t="shared" si="32"/>
        <v>6</v>
      </c>
      <c r="U23" s="207">
        <f t="shared" si="33"/>
        <v>5</v>
      </c>
      <c r="V23" s="33">
        <f>IF(L5=D23,1,0)</f>
        <v>0</v>
      </c>
      <c r="W23" s="33">
        <f>IF(L5&gt;D23,1,0)</f>
        <v>1</v>
      </c>
      <c r="X23" s="33">
        <f>IF(L5&gt;D23+17,1,0)</f>
        <v>0</v>
      </c>
      <c r="Y23" s="33">
        <f t="shared" si="34"/>
        <v>5</v>
      </c>
      <c r="Z23" s="207">
        <f t="shared" si="35"/>
        <v>4</v>
      </c>
      <c r="AA23" s="33">
        <f>IF(M5=D23,1,0)</f>
        <v>0</v>
      </c>
      <c r="AB23" s="33">
        <f>IF(M5&gt;D23,1,0)</f>
        <v>1</v>
      </c>
      <c r="AC23" s="33">
        <f>IF(M5&gt;D23+17,1,0)</f>
        <v>0</v>
      </c>
      <c r="AD23" s="33">
        <f t="shared" si="36"/>
        <v>5</v>
      </c>
      <c r="AE23" s="207">
        <f t="shared" si="37"/>
        <v>5</v>
      </c>
      <c r="AF23" s="33">
        <f>IF(N5=D23,1,0)</f>
        <v>0</v>
      </c>
      <c r="AG23" s="33">
        <f>IF(N5&gt;D23,1,0)</f>
        <v>1</v>
      </c>
      <c r="AH23" s="33">
        <f>IF(N5&gt;D23+17,1,0)</f>
        <v>1</v>
      </c>
      <c r="AI23" s="168">
        <f>IF(N5&gt;D23+35,1,0)</f>
        <v>0</v>
      </c>
      <c r="AJ23" s="33">
        <f t="shared" si="38"/>
        <v>6</v>
      </c>
      <c r="AK23" s="207">
        <f t="shared" si="39"/>
        <v>5</v>
      </c>
      <c r="AL23" s="2"/>
      <c r="AM23" s="2"/>
      <c r="AN23" s="31">
        <f xml:space="preserve"> IF( K5-D23&lt;0,-1,0)</f>
        <v>0</v>
      </c>
      <c r="AO23" s="31">
        <f xml:space="preserve"> IF(K5-D23&gt;17,C23+2,C23+1)</f>
        <v>6</v>
      </c>
      <c r="AP23" s="31">
        <f t="shared" si="40"/>
        <v>1</v>
      </c>
      <c r="AQ23" s="168">
        <f t="shared" si="41"/>
        <v>0</v>
      </c>
      <c r="AR23" s="168">
        <f t="shared" si="42"/>
        <v>1</v>
      </c>
      <c r="AS23" s="31">
        <f t="shared" si="43"/>
        <v>1</v>
      </c>
      <c r="AT23" s="47">
        <f t="shared" si="44"/>
        <v>1</v>
      </c>
      <c r="AU23" s="31">
        <f xml:space="preserve"> IF( L5-D23&lt;0,-1,0)</f>
        <v>0</v>
      </c>
      <c r="AV23" s="31">
        <f xml:space="preserve"> IF(L5-D23&gt;17,C23+2,C23+1)</f>
        <v>5</v>
      </c>
      <c r="AW23" s="31">
        <f t="shared" si="45"/>
        <v>2</v>
      </c>
      <c r="AX23" s="31">
        <f t="shared" si="46"/>
        <v>2</v>
      </c>
      <c r="AY23" s="47">
        <f t="shared" si="47"/>
        <v>2</v>
      </c>
      <c r="AZ23" s="31">
        <f xml:space="preserve"> IF( M5-D23&lt;0,-1,0)</f>
        <v>0</v>
      </c>
      <c r="BA23" s="31">
        <f xml:space="preserve"> IF(M5-D23&gt;17,C23+2,C23+1)</f>
        <v>5</v>
      </c>
      <c r="BB23" s="31">
        <f t="shared" si="48"/>
        <v>1</v>
      </c>
      <c r="BC23" s="31">
        <f t="shared" si="49"/>
        <v>1</v>
      </c>
      <c r="BD23" s="47">
        <f t="shared" si="50"/>
        <v>1</v>
      </c>
      <c r="BE23" s="31">
        <f xml:space="preserve"> IF( N5-D23&lt;0,-1,0)</f>
        <v>0</v>
      </c>
      <c r="BF23" s="31">
        <f xml:space="preserve"> IF(N5-D23&gt;17,C23+2,C23+1)</f>
        <v>6</v>
      </c>
      <c r="BG23" s="31">
        <f t="shared" si="51"/>
        <v>1</v>
      </c>
      <c r="BH23" s="168">
        <f t="shared" si="52"/>
        <v>0</v>
      </c>
      <c r="BI23" s="168">
        <f t="shared" si="53"/>
        <v>1</v>
      </c>
      <c r="BJ23" s="31">
        <f t="shared" si="54"/>
        <v>1</v>
      </c>
      <c r="BK23" s="47">
        <f t="shared" si="55"/>
        <v>1</v>
      </c>
    </row>
    <row r="24" spans="2:63" x14ac:dyDescent="0.25">
      <c r="B24" s="14">
        <v>13</v>
      </c>
      <c r="C24" s="163">
        <f>'DAY 1 INPUT'!C19</f>
        <v>4</v>
      </c>
      <c r="D24" s="164">
        <f>'DAY 1 INPUT'!D19</f>
        <v>7</v>
      </c>
      <c r="E24" s="166"/>
      <c r="F24" s="165">
        <f>'DAY 2 INPUT'!F19</f>
        <v>8</v>
      </c>
      <c r="G24" s="165">
        <f>'DAY 2 INPUT'!G19</f>
        <v>6</v>
      </c>
      <c r="H24" s="165">
        <f>'DAY 2 INPUT'!H19</f>
        <v>4</v>
      </c>
      <c r="I24" s="165">
        <f>'DAY 2 INPUT'!I19</f>
        <v>7</v>
      </c>
      <c r="J24" s="77"/>
      <c r="K24" s="75">
        <f t="shared" si="28"/>
        <v>6</v>
      </c>
      <c r="L24" s="75">
        <f t="shared" si="29"/>
        <v>6</v>
      </c>
      <c r="M24" s="75">
        <f t="shared" si="30"/>
        <v>4</v>
      </c>
      <c r="N24" s="75">
        <f t="shared" si="31"/>
        <v>6</v>
      </c>
      <c r="O24" s="202"/>
      <c r="P24" s="203">
        <f>IF(K5=D24,1,0)</f>
        <v>0</v>
      </c>
      <c r="Q24" s="203">
        <f>IF(K5&gt;D24,1,0)</f>
        <v>1</v>
      </c>
      <c r="R24" s="203">
        <f>IF(K5&gt;D24+17,1,0)</f>
        <v>1</v>
      </c>
      <c r="S24" s="204">
        <f>IF(K5&gt;D24+35,1,0)</f>
        <v>0</v>
      </c>
      <c r="T24" s="203">
        <f t="shared" si="32"/>
        <v>6</v>
      </c>
      <c r="U24" s="205">
        <f t="shared" si="33"/>
        <v>6</v>
      </c>
      <c r="V24" s="203">
        <f>IF(L5=D24,1,0)</f>
        <v>0</v>
      </c>
      <c r="W24" s="203">
        <f>IF(L5&gt;D24,1,0)</f>
        <v>1</v>
      </c>
      <c r="X24" s="203">
        <f>IF(L5&gt;D24+17,1,0)</f>
        <v>0</v>
      </c>
      <c r="Y24" s="203">
        <f t="shared" si="34"/>
        <v>5</v>
      </c>
      <c r="Z24" s="205">
        <f t="shared" si="35"/>
        <v>5</v>
      </c>
      <c r="AA24" s="203">
        <f>IF(M5=D24,1,0)</f>
        <v>0</v>
      </c>
      <c r="AB24" s="203">
        <f>IF(M5&gt;D24,1,0)</f>
        <v>1</v>
      </c>
      <c r="AC24" s="203">
        <f>IF(M5&gt;D24+17,1,0)</f>
        <v>0</v>
      </c>
      <c r="AD24" s="203">
        <f t="shared" si="36"/>
        <v>5</v>
      </c>
      <c r="AE24" s="205">
        <f t="shared" si="37"/>
        <v>3</v>
      </c>
      <c r="AF24" s="203">
        <f>IF(N5=D24,1,0)</f>
        <v>0</v>
      </c>
      <c r="AG24" s="203">
        <f>IF(N5&gt;D24,1,0)</f>
        <v>1</v>
      </c>
      <c r="AH24" s="203">
        <f>IF(N5&gt;D24+17,1,0)</f>
        <v>1</v>
      </c>
      <c r="AI24" s="204">
        <f>IF(N5&gt;D24+35,1,0)</f>
        <v>0</v>
      </c>
      <c r="AJ24" s="203">
        <f t="shared" si="38"/>
        <v>6</v>
      </c>
      <c r="AK24" s="205">
        <f t="shared" si="39"/>
        <v>5</v>
      </c>
      <c r="AL24" s="77"/>
      <c r="AM24" s="77"/>
      <c r="AN24" s="75">
        <f xml:space="preserve"> IF( K5-D24&lt;0,-1,0)</f>
        <v>0</v>
      </c>
      <c r="AO24" s="75">
        <f xml:space="preserve"> IF(K5-D24&gt;17,C24+2,C24+1)</f>
        <v>6</v>
      </c>
      <c r="AP24" s="75">
        <f t="shared" si="40"/>
        <v>0</v>
      </c>
      <c r="AQ24" s="204">
        <f t="shared" si="41"/>
        <v>0</v>
      </c>
      <c r="AR24" s="204">
        <f t="shared" si="42"/>
        <v>0</v>
      </c>
      <c r="AS24" s="75">
        <f t="shared" si="43"/>
        <v>0</v>
      </c>
      <c r="AT24" s="206">
        <f t="shared" si="44"/>
        <v>0</v>
      </c>
      <c r="AU24" s="75">
        <f xml:space="preserve"> IF( L5-D24&lt;0,-1,0)</f>
        <v>0</v>
      </c>
      <c r="AV24" s="75">
        <f xml:space="preserve"> IF(L5-D24&gt;17,C24+2,C24+1)</f>
        <v>5</v>
      </c>
      <c r="AW24" s="75">
        <f t="shared" si="45"/>
        <v>1</v>
      </c>
      <c r="AX24" s="75">
        <f t="shared" si="46"/>
        <v>1</v>
      </c>
      <c r="AY24" s="206">
        <f t="shared" si="47"/>
        <v>1</v>
      </c>
      <c r="AZ24" s="75">
        <f xml:space="preserve"> IF( M5-D24&lt;0,-1,0)</f>
        <v>0</v>
      </c>
      <c r="BA24" s="75">
        <f xml:space="preserve"> IF(M5-D24&gt;17,C24+2,C24+1)</f>
        <v>5</v>
      </c>
      <c r="BB24" s="75">
        <f t="shared" si="48"/>
        <v>3</v>
      </c>
      <c r="BC24" s="75">
        <f t="shared" si="49"/>
        <v>3</v>
      </c>
      <c r="BD24" s="206">
        <f t="shared" si="50"/>
        <v>3</v>
      </c>
      <c r="BE24" s="75">
        <f xml:space="preserve"> IF( N5-D24&lt;0,-1,0)</f>
        <v>0</v>
      </c>
      <c r="BF24" s="75">
        <f xml:space="preserve"> IF(N5-D24&gt;17,C24+2,C24+1)</f>
        <v>6</v>
      </c>
      <c r="BG24" s="75">
        <f t="shared" si="51"/>
        <v>1</v>
      </c>
      <c r="BH24" s="204">
        <f t="shared" si="52"/>
        <v>0</v>
      </c>
      <c r="BI24" s="204">
        <f t="shared" si="53"/>
        <v>1</v>
      </c>
      <c r="BJ24" s="75">
        <f t="shared" si="54"/>
        <v>1</v>
      </c>
      <c r="BK24" s="47">
        <f t="shared" si="55"/>
        <v>1</v>
      </c>
    </row>
    <row r="25" spans="2:63" x14ac:dyDescent="0.25">
      <c r="B25" s="29">
        <v>14</v>
      </c>
      <c r="C25" s="29">
        <f>'DAY 1 INPUT'!C20</f>
        <v>3</v>
      </c>
      <c r="D25" s="30">
        <f>'DAY 1 INPUT'!D20</f>
        <v>9</v>
      </c>
      <c r="E25" s="2"/>
      <c r="F25" s="119">
        <f>'DAY 2 INPUT'!F20</f>
        <v>8</v>
      </c>
      <c r="G25" s="119">
        <f>'DAY 2 INPUT'!G20</f>
        <v>4</v>
      </c>
      <c r="H25" s="119">
        <f>'DAY 2 INPUT'!H20</f>
        <v>6</v>
      </c>
      <c r="I25" s="119">
        <f>'DAY 2 INPUT'!I20</f>
        <v>4</v>
      </c>
      <c r="J25" s="2"/>
      <c r="K25" s="31">
        <f t="shared" si="28"/>
        <v>5</v>
      </c>
      <c r="L25" s="31">
        <f t="shared" si="29"/>
        <v>4</v>
      </c>
      <c r="M25" s="31">
        <f t="shared" si="30"/>
        <v>5</v>
      </c>
      <c r="N25" s="31">
        <f t="shared" si="31"/>
        <v>4</v>
      </c>
      <c r="O25" s="9"/>
      <c r="P25" s="33">
        <f>IF(K5=D25,1,0)</f>
        <v>0</v>
      </c>
      <c r="Q25" s="33">
        <f>IF(K5&gt;D25,1,0)</f>
        <v>1</v>
      </c>
      <c r="R25" s="33">
        <f>IF(K5&gt;D25+17,1,0)</f>
        <v>1</v>
      </c>
      <c r="S25" s="168">
        <f>IF(K5&gt;D25+35,1,0)</f>
        <v>0</v>
      </c>
      <c r="T25" s="33">
        <f t="shared" si="32"/>
        <v>5</v>
      </c>
      <c r="U25" s="207">
        <f t="shared" si="33"/>
        <v>6</v>
      </c>
      <c r="V25" s="33">
        <f>IF(L5=D25,1,0)</f>
        <v>0</v>
      </c>
      <c r="W25" s="33">
        <f>IF(L5&gt;D25,1,0)</f>
        <v>1</v>
      </c>
      <c r="X25" s="33">
        <f>IF(L5&gt;D25+17,1,0)</f>
        <v>0</v>
      </c>
      <c r="Y25" s="33">
        <f t="shared" si="34"/>
        <v>4</v>
      </c>
      <c r="Z25" s="207">
        <f t="shared" si="35"/>
        <v>3</v>
      </c>
      <c r="AA25" s="33">
        <f>IF(M5=D25,1,0)</f>
        <v>0</v>
      </c>
      <c r="AB25" s="33">
        <f>IF(M5&gt;D25,1,0)</f>
        <v>1</v>
      </c>
      <c r="AC25" s="33">
        <f>IF(M5&gt;D25+17,1,0)</f>
        <v>0</v>
      </c>
      <c r="AD25" s="33">
        <f t="shared" si="36"/>
        <v>4</v>
      </c>
      <c r="AE25" s="207">
        <f t="shared" si="37"/>
        <v>5</v>
      </c>
      <c r="AF25" s="33">
        <f>IF(N5=D25,1,0)</f>
        <v>0</v>
      </c>
      <c r="AG25" s="33">
        <f>IF(N5&gt;D25,1,0)</f>
        <v>1</v>
      </c>
      <c r="AH25" s="33">
        <f>IF(N5&gt;D25+17,1,0)</f>
        <v>1</v>
      </c>
      <c r="AI25" s="168">
        <f>IF(N5&gt;D25+35,1,0)</f>
        <v>0</v>
      </c>
      <c r="AJ25" s="33">
        <f t="shared" si="38"/>
        <v>5</v>
      </c>
      <c r="AK25" s="207">
        <f t="shared" si="39"/>
        <v>2</v>
      </c>
      <c r="AL25" s="2"/>
      <c r="AM25" s="2"/>
      <c r="AN25" s="31">
        <f xml:space="preserve"> IF( K5-D25&lt;0,-1,0)</f>
        <v>0</v>
      </c>
      <c r="AO25" s="31">
        <f xml:space="preserve"> IF(K5-D25&gt;17,C25+2,C25+1)</f>
        <v>5</v>
      </c>
      <c r="AP25" s="31">
        <f t="shared" si="40"/>
        <v>-1</v>
      </c>
      <c r="AQ25" s="168">
        <f t="shared" si="41"/>
        <v>0</v>
      </c>
      <c r="AR25" s="168">
        <f t="shared" si="42"/>
        <v>0</v>
      </c>
      <c r="AS25" s="31">
        <f t="shared" si="43"/>
        <v>0</v>
      </c>
      <c r="AT25" s="47">
        <f t="shared" si="44"/>
        <v>0</v>
      </c>
      <c r="AU25" s="31">
        <f xml:space="preserve"> IF( L5-D25&lt;0,-1,0)</f>
        <v>0</v>
      </c>
      <c r="AV25" s="31">
        <f xml:space="preserve"> IF(L5-D25&gt;17,C25+2,C25+1)</f>
        <v>4</v>
      </c>
      <c r="AW25" s="31">
        <f t="shared" si="45"/>
        <v>2</v>
      </c>
      <c r="AX25" s="31">
        <f t="shared" si="46"/>
        <v>2</v>
      </c>
      <c r="AY25" s="47">
        <f t="shared" si="47"/>
        <v>2</v>
      </c>
      <c r="AZ25" s="31">
        <f xml:space="preserve"> IF( M5-D25&lt;0,-1,0)</f>
        <v>0</v>
      </c>
      <c r="BA25" s="31">
        <f xml:space="preserve"> IF(M5-D25&gt;17,C25+2,C25+1)</f>
        <v>4</v>
      </c>
      <c r="BB25" s="31">
        <f t="shared" si="48"/>
        <v>0</v>
      </c>
      <c r="BC25" s="31">
        <f t="shared" si="49"/>
        <v>0</v>
      </c>
      <c r="BD25" s="47">
        <f t="shared" si="50"/>
        <v>0</v>
      </c>
      <c r="BE25" s="31">
        <f xml:space="preserve"> IF( N5-D25&lt;0,-1,0)</f>
        <v>0</v>
      </c>
      <c r="BF25" s="31">
        <f xml:space="preserve"> IF(N5-D25&gt;17,C25+2,C25+1)</f>
        <v>5</v>
      </c>
      <c r="BG25" s="31">
        <f t="shared" si="51"/>
        <v>3</v>
      </c>
      <c r="BH25" s="168">
        <f t="shared" si="52"/>
        <v>0</v>
      </c>
      <c r="BI25" s="168">
        <f t="shared" si="53"/>
        <v>3</v>
      </c>
      <c r="BJ25" s="31">
        <f t="shared" si="54"/>
        <v>3</v>
      </c>
      <c r="BK25" s="47">
        <f t="shared" si="55"/>
        <v>3</v>
      </c>
    </row>
    <row r="26" spans="2:63" x14ac:dyDescent="0.25">
      <c r="B26" s="163">
        <v>15</v>
      </c>
      <c r="C26" s="163">
        <f>'DAY 1 INPUT'!C21</f>
        <v>5</v>
      </c>
      <c r="D26" s="164">
        <f>'DAY 1 INPUT'!D21</f>
        <v>1</v>
      </c>
      <c r="E26" s="77"/>
      <c r="F26" s="165">
        <f>'DAY 2 INPUT'!F21</f>
        <v>9</v>
      </c>
      <c r="G26" s="165">
        <f>'DAY 2 INPUT'!G21</f>
        <v>6</v>
      </c>
      <c r="H26" s="165">
        <f>'DAY 2 INPUT'!H21</f>
        <v>6</v>
      </c>
      <c r="I26" s="165">
        <f>'DAY 2 INPUT'!I21</f>
        <v>9</v>
      </c>
      <c r="J26" s="77"/>
      <c r="K26" s="75">
        <f t="shared" si="28"/>
        <v>7</v>
      </c>
      <c r="L26" s="75">
        <f t="shared" si="29"/>
        <v>6</v>
      </c>
      <c r="M26" s="75">
        <f t="shared" si="30"/>
        <v>6</v>
      </c>
      <c r="N26" s="75">
        <f t="shared" si="31"/>
        <v>7</v>
      </c>
      <c r="O26" s="202"/>
      <c r="P26" s="203">
        <f>IF(K5=D26,1,0)</f>
        <v>0</v>
      </c>
      <c r="Q26" s="203">
        <f>IF(K5&gt;D26,1,0)</f>
        <v>1</v>
      </c>
      <c r="R26" s="203">
        <f>IF(K5&gt;D26+17,1,0)</f>
        <v>1</v>
      </c>
      <c r="S26" s="204">
        <f>IF(K5&gt;D26+35,1,0)</f>
        <v>1</v>
      </c>
      <c r="T26" s="203">
        <f t="shared" si="32"/>
        <v>8</v>
      </c>
      <c r="U26" s="205">
        <f t="shared" si="33"/>
        <v>6</v>
      </c>
      <c r="V26" s="203">
        <f>IF(L5=D26,1,0)</f>
        <v>0</v>
      </c>
      <c r="W26" s="203">
        <f>IF(L5&gt;D26,1,0)</f>
        <v>1</v>
      </c>
      <c r="X26" s="203">
        <f>IF(L5&gt;D26+17,1,0)</f>
        <v>1</v>
      </c>
      <c r="Y26" s="203">
        <f t="shared" si="34"/>
        <v>7</v>
      </c>
      <c r="Z26" s="205">
        <f t="shared" si="35"/>
        <v>4</v>
      </c>
      <c r="AA26" s="203">
        <f>IF(M5=D26,1,0)</f>
        <v>0</v>
      </c>
      <c r="AB26" s="203">
        <f>IF(M5&gt;D26,1,0)</f>
        <v>1</v>
      </c>
      <c r="AC26" s="203">
        <f>IF(M5&gt;D26+17,1,0)</f>
        <v>1</v>
      </c>
      <c r="AD26" s="203">
        <f t="shared" si="36"/>
        <v>7</v>
      </c>
      <c r="AE26" s="205">
        <f t="shared" si="37"/>
        <v>4</v>
      </c>
      <c r="AF26" s="203">
        <f>IF(N5=D26,1,0)</f>
        <v>0</v>
      </c>
      <c r="AG26" s="203">
        <f>IF(N5&gt;D26,1,0)</f>
        <v>1</v>
      </c>
      <c r="AH26" s="203">
        <f>IF(N5&gt;D26+17,1,0)</f>
        <v>1</v>
      </c>
      <c r="AI26" s="204">
        <f>IF(N5&gt;D26+35,1,0)</f>
        <v>1</v>
      </c>
      <c r="AJ26" s="203">
        <f t="shared" si="38"/>
        <v>8</v>
      </c>
      <c r="AK26" s="205">
        <f t="shared" si="39"/>
        <v>6</v>
      </c>
      <c r="AL26" s="77"/>
      <c r="AM26" s="77"/>
      <c r="AN26" s="75">
        <f xml:space="preserve"> IF(K5-D26&lt;0,-1,0)</f>
        <v>0</v>
      </c>
      <c r="AO26" s="75">
        <f xml:space="preserve"> IF(K5-D26&gt;17,C26+2,C26+1)</f>
        <v>7</v>
      </c>
      <c r="AP26" s="75">
        <f t="shared" si="40"/>
        <v>0</v>
      </c>
      <c r="AQ26" s="204">
        <f t="shared" si="41"/>
        <v>1</v>
      </c>
      <c r="AR26" s="204">
        <f t="shared" si="42"/>
        <v>1</v>
      </c>
      <c r="AS26" s="75">
        <f t="shared" si="43"/>
        <v>1</v>
      </c>
      <c r="AT26" s="206">
        <f t="shared" si="44"/>
        <v>1</v>
      </c>
      <c r="AU26" s="75">
        <f xml:space="preserve"> IF( L5-D26&lt;0,-1,0)</f>
        <v>0</v>
      </c>
      <c r="AV26" s="75">
        <f xml:space="preserve"> IF(L5-D26&gt;17,C26+2,C26+1)</f>
        <v>7</v>
      </c>
      <c r="AW26" s="75">
        <f t="shared" si="45"/>
        <v>3</v>
      </c>
      <c r="AX26" s="75">
        <f t="shared" si="46"/>
        <v>3</v>
      </c>
      <c r="AY26" s="206">
        <f t="shared" si="47"/>
        <v>3</v>
      </c>
      <c r="AZ26" s="75">
        <f xml:space="preserve"> IF( M5-D26&lt;0,-1,0)</f>
        <v>0</v>
      </c>
      <c r="BA26" s="75">
        <f xml:space="preserve"> IF(M5-D26&gt;17,C26+2,C26+1)</f>
        <v>7</v>
      </c>
      <c r="BB26" s="75">
        <f t="shared" si="48"/>
        <v>3</v>
      </c>
      <c r="BC26" s="75">
        <f t="shared" si="49"/>
        <v>3</v>
      </c>
      <c r="BD26" s="206">
        <f t="shared" si="50"/>
        <v>3</v>
      </c>
      <c r="BE26" s="75">
        <f xml:space="preserve"> IF( N5-D26&lt;0,-1,0)</f>
        <v>0</v>
      </c>
      <c r="BF26" s="75">
        <f xml:space="preserve"> IF(N5-D26&gt;17,C26+2,C26+1)</f>
        <v>7</v>
      </c>
      <c r="BG26" s="75">
        <f t="shared" si="51"/>
        <v>0</v>
      </c>
      <c r="BH26" s="204">
        <f t="shared" si="52"/>
        <v>1</v>
      </c>
      <c r="BI26" s="204">
        <f t="shared" si="53"/>
        <v>1</v>
      </c>
      <c r="BJ26" s="75">
        <f t="shared" si="54"/>
        <v>1</v>
      </c>
      <c r="BK26" s="47">
        <f t="shared" si="55"/>
        <v>1</v>
      </c>
    </row>
    <row r="27" spans="2:63" x14ac:dyDescent="0.25">
      <c r="B27" s="29">
        <v>16</v>
      </c>
      <c r="C27" s="29">
        <f>'DAY 1 INPUT'!C22</f>
        <v>4</v>
      </c>
      <c r="D27" s="30">
        <f>'DAY 1 INPUT'!D22</f>
        <v>17</v>
      </c>
      <c r="E27" s="2"/>
      <c r="F27" s="119">
        <f>'DAY 2 INPUT'!F22</f>
        <v>8</v>
      </c>
      <c r="G27" s="119">
        <f>'DAY 2 INPUT'!G22</f>
        <v>8</v>
      </c>
      <c r="H27" s="119">
        <f>'DAY 2 INPUT'!H22</f>
        <v>5</v>
      </c>
      <c r="I27" s="119">
        <f>'DAY 2 INPUT'!I22</f>
        <v>5</v>
      </c>
      <c r="J27" s="2"/>
      <c r="K27" s="31">
        <f t="shared" si="28"/>
        <v>6</v>
      </c>
      <c r="L27" s="31">
        <f t="shared" si="29"/>
        <v>6</v>
      </c>
      <c r="M27" s="31">
        <f t="shared" si="30"/>
        <v>5</v>
      </c>
      <c r="N27" s="31">
        <f t="shared" si="31"/>
        <v>5</v>
      </c>
      <c r="O27" s="9"/>
      <c r="P27" s="3">
        <f>IF(K5=D27,1,0)</f>
        <v>0</v>
      </c>
      <c r="Q27" s="3">
        <f>IF(K5&gt;D27,1,0)</f>
        <v>1</v>
      </c>
      <c r="R27" s="3">
        <f>IF(K5&gt;D27+17,1,0)</f>
        <v>1</v>
      </c>
      <c r="S27" s="167">
        <f>IF(K5&gt;D27+35,1,0)</f>
        <v>0</v>
      </c>
      <c r="T27" s="3">
        <f t="shared" si="32"/>
        <v>6</v>
      </c>
      <c r="U27" s="15">
        <f t="shared" si="33"/>
        <v>6</v>
      </c>
      <c r="V27" s="3">
        <f>IF(L5=D27,1,0)</f>
        <v>0</v>
      </c>
      <c r="W27" s="3">
        <f>IF(L5&gt;D27,1,0)</f>
        <v>1</v>
      </c>
      <c r="X27" s="3">
        <f>IF(L5&gt;D27+17,1,0)</f>
        <v>0</v>
      </c>
      <c r="Y27" s="3">
        <f t="shared" si="34"/>
        <v>5</v>
      </c>
      <c r="Z27" s="15">
        <f t="shared" si="35"/>
        <v>7</v>
      </c>
      <c r="AA27" s="3">
        <f>IF(M5=D27,1,0)</f>
        <v>0</v>
      </c>
      <c r="AB27" s="3">
        <f>IF(M5&gt;D27,1,0)</f>
        <v>1</v>
      </c>
      <c r="AC27" s="3">
        <f>IF(M5&gt;D27+17,1,0)</f>
        <v>0</v>
      </c>
      <c r="AD27" s="3">
        <f t="shared" si="36"/>
        <v>5</v>
      </c>
      <c r="AE27" s="15">
        <f t="shared" si="37"/>
        <v>4</v>
      </c>
      <c r="AF27" s="3">
        <f>IF(N5=D27,1,0)</f>
        <v>0</v>
      </c>
      <c r="AG27" s="3">
        <f>IF(N5&gt;D27,1,0)</f>
        <v>1</v>
      </c>
      <c r="AH27" s="3">
        <f>IF(N5&gt;D27+17,1,0)</f>
        <v>1</v>
      </c>
      <c r="AI27" s="167">
        <f>IF(N5&gt;D27+35,1,0)</f>
        <v>0</v>
      </c>
      <c r="AJ27" s="3">
        <f t="shared" si="38"/>
        <v>6</v>
      </c>
      <c r="AK27" s="15">
        <f t="shared" si="39"/>
        <v>3</v>
      </c>
      <c r="AL27" s="2"/>
      <c r="AM27" s="2"/>
      <c r="AN27" s="31">
        <f xml:space="preserve"> IF( K5-D27&lt;0,-1,0)</f>
        <v>0</v>
      </c>
      <c r="AO27" s="31">
        <f xml:space="preserve"> IF(K5-D27&gt;17,C27+2,C27+1)</f>
        <v>6</v>
      </c>
      <c r="AP27" s="31">
        <f t="shared" si="40"/>
        <v>0</v>
      </c>
      <c r="AQ27" s="168">
        <f t="shared" si="41"/>
        <v>0</v>
      </c>
      <c r="AR27" s="168">
        <f t="shared" si="42"/>
        <v>0</v>
      </c>
      <c r="AS27" s="31">
        <f t="shared" si="43"/>
        <v>0</v>
      </c>
      <c r="AT27" s="47">
        <f t="shared" si="44"/>
        <v>0</v>
      </c>
      <c r="AU27" s="31">
        <f xml:space="preserve"> IF( L5-D27&lt;0,-1,0)</f>
        <v>0</v>
      </c>
      <c r="AV27" s="31">
        <f xml:space="preserve"> IF(L5-D27&gt;17,C27+2,C27+1)</f>
        <v>5</v>
      </c>
      <c r="AW27" s="31">
        <f t="shared" si="45"/>
        <v>-1</v>
      </c>
      <c r="AX27" s="31">
        <f t="shared" si="46"/>
        <v>0</v>
      </c>
      <c r="AY27" s="47">
        <f t="shared" si="47"/>
        <v>0</v>
      </c>
      <c r="AZ27" s="31">
        <f xml:space="preserve"> IF( M5-D27&lt;0,-1,0)</f>
        <v>0</v>
      </c>
      <c r="BA27" s="31">
        <f xml:space="preserve"> IF(M5-D27&gt;17,C27+2,C27+1)</f>
        <v>5</v>
      </c>
      <c r="BB27" s="31">
        <f t="shared" si="48"/>
        <v>2</v>
      </c>
      <c r="BC27" s="31">
        <f t="shared" si="49"/>
        <v>2</v>
      </c>
      <c r="BD27" s="47">
        <f t="shared" si="50"/>
        <v>2</v>
      </c>
      <c r="BE27" s="31">
        <f xml:space="preserve"> IF( N5-D27&lt;0,-1,0)</f>
        <v>0</v>
      </c>
      <c r="BF27" s="31">
        <f xml:space="preserve"> IF(N5-D27&gt;17,C27+2,C27+1)</f>
        <v>6</v>
      </c>
      <c r="BG27" s="31">
        <f t="shared" si="51"/>
        <v>3</v>
      </c>
      <c r="BH27" s="168">
        <f t="shared" si="52"/>
        <v>0</v>
      </c>
      <c r="BI27" s="168">
        <f t="shared" si="53"/>
        <v>3</v>
      </c>
      <c r="BJ27" s="31">
        <f t="shared" si="54"/>
        <v>3</v>
      </c>
      <c r="BK27" s="47">
        <f t="shared" si="55"/>
        <v>3</v>
      </c>
    </row>
    <row r="28" spans="2:63" x14ac:dyDescent="0.25">
      <c r="B28" s="4">
        <v>17</v>
      </c>
      <c r="C28" s="163">
        <f>'DAY 1 INPUT'!C23</f>
        <v>4</v>
      </c>
      <c r="D28" s="164">
        <f>'DAY 1 INPUT'!D23</f>
        <v>5</v>
      </c>
      <c r="E28" s="77"/>
      <c r="F28" s="165">
        <f>'DAY 2 INPUT'!F23</f>
        <v>10</v>
      </c>
      <c r="G28" s="165">
        <f>'DAY 2 INPUT'!G23</f>
        <v>6</v>
      </c>
      <c r="H28" s="165">
        <f>'DAY 2 INPUT'!H23</f>
        <v>6</v>
      </c>
      <c r="I28" s="165">
        <f>'DAY 2 INPUT'!I23</f>
        <v>8</v>
      </c>
      <c r="J28" s="77"/>
      <c r="K28" s="75">
        <f t="shared" si="28"/>
        <v>6</v>
      </c>
      <c r="L28" s="75">
        <f t="shared" si="29"/>
        <v>6</v>
      </c>
      <c r="M28" s="75">
        <f t="shared" si="30"/>
        <v>6</v>
      </c>
      <c r="N28" s="75">
        <f t="shared" si="31"/>
        <v>6</v>
      </c>
      <c r="O28" s="202"/>
      <c r="P28" s="203">
        <f>IF(K5=D28,1,0)</f>
        <v>0</v>
      </c>
      <c r="Q28" s="203">
        <f>IF(K5&gt;D28,1,0)</f>
        <v>1</v>
      </c>
      <c r="R28" s="203">
        <f>IF(K5&gt;D28+17,1,0)</f>
        <v>1</v>
      </c>
      <c r="S28" s="204">
        <f>IF(K5&gt;D28+35,1,0)</f>
        <v>0</v>
      </c>
      <c r="T28" s="203">
        <f t="shared" si="32"/>
        <v>6</v>
      </c>
      <c r="U28" s="205">
        <f t="shared" si="33"/>
        <v>8</v>
      </c>
      <c r="V28" s="203">
        <f>IF(L5=D28,1,0)</f>
        <v>0</v>
      </c>
      <c r="W28" s="203">
        <f>IF(L5&gt;D28,1,0)</f>
        <v>1</v>
      </c>
      <c r="X28" s="203">
        <f>IF(L5&gt;D28+17,1,0)</f>
        <v>0</v>
      </c>
      <c r="Y28" s="203">
        <f t="shared" si="34"/>
        <v>5</v>
      </c>
      <c r="Z28" s="205">
        <f t="shared" si="35"/>
        <v>5</v>
      </c>
      <c r="AA28" s="203">
        <f>IF(M5=D28,1,0)</f>
        <v>0</v>
      </c>
      <c r="AB28" s="203">
        <f>IF(M5&gt;D28,1,0)</f>
        <v>1</v>
      </c>
      <c r="AC28" s="203">
        <f>IF(M5&gt;D28+17,1,0)</f>
        <v>0</v>
      </c>
      <c r="AD28" s="203">
        <f t="shared" si="36"/>
        <v>5</v>
      </c>
      <c r="AE28" s="205">
        <f t="shared" si="37"/>
        <v>5</v>
      </c>
      <c r="AF28" s="203">
        <f>IF(BB10=D28,1,0)</f>
        <v>0</v>
      </c>
      <c r="AG28" s="203">
        <f>IF(BB10&gt;D28,1,0)</f>
        <v>0</v>
      </c>
      <c r="AH28" s="203">
        <f>IF(N5&gt;D28+17,1,0)</f>
        <v>1</v>
      </c>
      <c r="AI28" s="204">
        <f>IF(N5&gt;D28+35,1,0)</f>
        <v>0</v>
      </c>
      <c r="AJ28" s="203">
        <f t="shared" si="38"/>
        <v>5</v>
      </c>
      <c r="AK28" s="205">
        <f t="shared" si="39"/>
        <v>7</v>
      </c>
      <c r="AL28" s="77"/>
      <c r="AM28" s="77"/>
      <c r="AN28" s="75">
        <f xml:space="preserve"> IF( K5-D28&lt;0,-1,0)</f>
        <v>0</v>
      </c>
      <c r="AO28" s="75">
        <f xml:space="preserve"> IF(K5-D28&gt;17,C28+2,C28+1)</f>
        <v>6</v>
      </c>
      <c r="AP28" s="75">
        <f t="shared" si="40"/>
        <v>-2</v>
      </c>
      <c r="AQ28" s="204">
        <f t="shared" si="41"/>
        <v>0</v>
      </c>
      <c r="AR28" s="204">
        <f t="shared" si="42"/>
        <v>0</v>
      </c>
      <c r="AS28" s="75">
        <f t="shared" si="43"/>
        <v>0</v>
      </c>
      <c r="AT28" s="206">
        <f t="shared" si="44"/>
        <v>0</v>
      </c>
      <c r="AU28" s="75">
        <f xml:space="preserve"> IF( L5-D28&lt;0,-1,0)</f>
        <v>0</v>
      </c>
      <c r="AV28" s="75">
        <f xml:space="preserve"> IF(L5-D28&gt;17,C28+2,C28+1)</f>
        <v>5</v>
      </c>
      <c r="AW28" s="75">
        <f t="shared" si="45"/>
        <v>1</v>
      </c>
      <c r="AX28" s="75">
        <f t="shared" si="46"/>
        <v>1</v>
      </c>
      <c r="AY28" s="206">
        <f t="shared" si="47"/>
        <v>1</v>
      </c>
      <c r="AZ28" s="75">
        <f xml:space="preserve"> IF( M5-D28&lt;0,-1,0)</f>
        <v>0</v>
      </c>
      <c r="BA28" s="75">
        <f xml:space="preserve"> IF(M5-D28&gt;17,C28+2,C28+1)</f>
        <v>5</v>
      </c>
      <c r="BB28" s="75">
        <f t="shared" si="48"/>
        <v>1</v>
      </c>
      <c r="BC28" s="75">
        <f t="shared" si="49"/>
        <v>1</v>
      </c>
      <c r="BD28" s="206">
        <f t="shared" si="50"/>
        <v>1</v>
      </c>
      <c r="BE28" s="75">
        <f xml:space="preserve"> IF( N5-D28&lt;0,-1,0)</f>
        <v>0</v>
      </c>
      <c r="BF28" s="75">
        <f xml:space="preserve"> IF(N5-D28&gt;17,C28+2,C28+1)</f>
        <v>6</v>
      </c>
      <c r="BG28" s="75">
        <f t="shared" si="51"/>
        <v>0</v>
      </c>
      <c r="BH28" s="204">
        <f t="shared" si="52"/>
        <v>0</v>
      </c>
      <c r="BI28" s="204">
        <f t="shared" si="53"/>
        <v>0</v>
      </c>
      <c r="BJ28" s="75">
        <f t="shared" si="54"/>
        <v>0</v>
      </c>
      <c r="BK28" s="47">
        <f t="shared" si="55"/>
        <v>0</v>
      </c>
    </row>
    <row r="29" spans="2:63" x14ac:dyDescent="0.25">
      <c r="B29" s="29">
        <v>18</v>
      </c>
      <c r="C29" s="29">
        <f>'DAY 1 INPUT'!C24</f>
        <v>5</v>
      </c>
      <c r="D29" s="30">
        <f>'DAY 1 INPUT'!D24</f>
        <v>11</v>
      </c>
      <c r="E29" s="2"/>
      <c r="F29" s="119">
        <f>'DAY 2 INPUT'!F24</f>
        <v>10</v>
      </c>
      <c r="G29" s="119">
        <f>'DAY 2 INPUT'!G24</f>
        <v>7</v>
      </c>
      <c r="H29" s="119">
        <f>'DAY 2 INPUT'!H24</f>
        <v>6</v>
      </c>
      <c r="I29" s="119">
        <f>'DAY 2 INPUT'!I24</f>
        <v>10</v>
      </c>
      <c r="J29" s="2"/>
      <c r="K29" s="31">
        <f t="shared" si="28"/>
        <v>7</v>
      </c>
      <c r="L29" s="31">
        <f t="shared" si="29"/>
        <v>7</v>
      </c>
      <c r="M29" s="31">
        <f t="shared" si="30"/>
        <v>6</v>
      </c>
      <c r="N29" s="31">
        <f t="shared" si="31"/>
        <v>7</v>
      </c>
      <c r="O29" s="9"/>
      <c r="P29" s="33">
        <f>IF(K5=D29,1,0)</f>
        <v>0</v>
      </c>
      <c r="Q29" s="33">
        <f>IF(K5&gt;D29,1,0)</f>
        <v>1</v>
      </c>
      <c r="R29" s="33">
        <f>IF(K5&gt;D29+17,1,0)</f>
        <v>1</v>
      </c>
      <c r="S29" s="168">
        <f>IF(K5&gt;D29+35,1,0)</f>
        <v>0</v>
      </c>
      <c r="T29" s="33">
        <f t="shared" si="32"/>
        <v>7</v>
      </c>
      <c r="U29" s="207">
        <f t="shared" si="33"/>
        <v>8</v>
      </c>
      <c r="V29" s="33">
        <f>IF(L5=D29,1,0)</f>
        <v>0</v>
      </c>
      <c r="W29" s="33">
        <f>IF(L5&gt;D29,1,0)</f>
        <v>1</v>
      </c>
      <c r="X29" s="33">
        <f>IF(L5&gt;D29+17,1,0)</f>
        <v>0</v>
      </c>
      <c r="Y29" s="33">
        <f t="shared" si="34"/>
        <v>6</v>
      </c>
      <c r="Z29" s="207">
        <f t="shared" si="35"/>
        <v>6</v>
      </c>
      <c r="AA29" s="33">
        <f>IF(M5=D29,1,0)</f>
        <v>0</v>
      </c>
      <c r="AB29" s="33">
        <f>IF(M5&gt;D29,1,0)</f>
        <v>1</v>
      </c>
      <c r="AC29" s="33">
        <f>IF(M5&gt;D29+17,1,0)</f>
        <v>0</v>
      </c>
      <c r="AD29" s="33">
        <f t="shared" si="36"/>
        <v>6</v>
      </c>
      <c r="AE29" s="207">
        <f t="shared" si="37"/>
        <v>5</v>
      </c>
      <c r="AF29" s="33">
        <f>IF(N5=D29,1,0)</f>
        <v>0</v>
      </c>
      <c r="AG29" s="33">
        <f>IF(N5&gt;D29,1,0)</f>
        <v>1</v>
      </c>
      <c r="AH29" s="33">
        <f>IF(N5&gt;D29+17,1,0)</f>
        <v>1</v>
      </c>
      <c r="AI29" s="168">
        <f>IF(N5&gt;D29+35,1,0)</f>
        <v>0</v>
      </c>
      <c r="AJ29" s="33">
        <f t="shared" si="38"/>
        <v>7</v>
      </c>
      <c r="AK29" s="207">
        <f t="shared" si="39"/>
        <v>8</v>
      </c>
      <c r="AL29" s="2"/>
      <c r="AM29" s="2"/>
      <c r="AN29" s="31">
        <f xml:space="preserve"> IF( K5-D29&lt;0,-1,0)</f>
        <v>0</v>
      </c>
      <c r="AO29" s="31">
        <f xml:space="preserve"> IF(K5-D29&gt;17,C29+2,C29+1)</f>
        <v>7</v>
      </c>
      <c r="AP29" s="31">
        <f t="shared" si="40"/>
        <v>-1</v>
      </c>
      <c r="AQ29" s="168">
        <f t="shared" si="41"/>
        <v>0</v>
      </c>
      <c r="AR29" s="168">
        <f t="shared" si="42"/>
        <v>0</v>
      </c>
      <c r="AS29" s="31">
        <f t="shared" si="43"/>
        <v>0</v>
      </c>
      <c r="AT29" s="47">
        <f t="shared" si="44"/>
        <v>0</v>
      </c>
      <c r="AU29" s="31">
        <f xml:space="preserve"> IF( L5-I29&lt;0,-1,0)</f>
        <v>0</v>
      </c>
      <c r="AV29" s="31">
        <f xml:space="preserve"> IF(L5-D29&gt;17,C29+2,C29+1)</f>
        <v>6</v>
      </c>
      <c r="AW29" s="31">
        <f t="shared" si="45"/>
        <v>1</v>
      </c>
      <c r="AX29" s="6">
        <f t="shared" si="46"/>
        <v>1</v>
      </c>
      <c r="AY29" s="47">
        <f t="shared" si="47"/>
        <v>1</v>
      </c>
      <c r="AZ29" s="31">
        <f xml:space="preserve"> IF( M5-D29&lt;0,-1,0)</f>
        <v>0</v>
      </c>
      <c r="BA29" s="31">
        <f xml:space="preserve"> IF(M5-D29&gt;17,C29+2,C29+1)</f>
        <v>6</v>
      </c>
      <c r="BB29" s="31">
        <f t="shared" si="48"/>
        <v>2</v>
      </c>
      <c r="BC29" s="31">
        <f t="shared" si="49"/>
        <v>2</v>
      </c>
      <c r="BD29" s="47">
        <f t="shared" si="50"/>
        <v>2</v>
      </c>
      <c r="BE29" s="31">
        <f xml:space="preserve"> IF( N5-D29&lt;0,-1,0)</f>
        <v>0</v>
      </c>
      <c r="BF29" s="31">
        <f xml:space="preserve"> IF(N5-D29&gt;17,C29+2,C29+1)</f>
        <v>7</v>
      </c>
      <c r="BG29" s="31">
        <f t="shared" si="51"/>
        <v>-1</v>
      </c>
      <c r="BH29" s="168">
        <f t="shared" si="52"/>
        <v>0</v>
      </c>
      <c r="BI29" s="168">
        <f t="shared" si="53"/>
        <v>0</v>
      </c>
      <c r="BJ29" s="31">
        <f t="shared" si="54"/>
        <v>0</v>
      </c>
      <c r="BK29" s="47">
        <f t="shared" si="55"/>
        <v>0</v>
      </c>
    </row>
    <row r="30" spans="2:63" x14ac:dyDescent="0.25">
      <c r="B30" s="4" t="s">
        <v>2</v>
      </c>
      <c r="C30" s="4">
        <f>SUM(C21:C29)</f>
        <v>36</v>
      </c>
      <c r="D30" s="4"/>
      <c r="E30" s="2"/>
      <c r="F30" s="6">
        <f>SUM(F21:F29)</f>
        <v>70</v>
      </c>
      <c r="G30" s="6">
        <f>SUM(G21:G29)</f>
        <v>54</v>
      </c>
      <c r="H30" s="6">
        <f>SUM(H21:H29)</f>
        <v>49</v>
      </c>
      <c r="I30" s="6">
        <f>SUM(I21:I29)</f>
        <v>60</v>
      </c>
      <c r="J30" s="2"/>
      <c r="K30" s="6">
        <f>SUM(K21:K29)</f>
        <v>53</v>
      </c>
      <c r="L30" s="6">
        <f>SUM(L21:L29)</f>
        <v>50</v>
      </c>
      <c r="M30" s="6">
        <f>SUM(M21:M29)</f>
        <v>47</v>
      </c>
      <c r="N30" s="6">
        <f>SUM(N21:N29)</f>
        <v>51</v>
      </c>
      <c r="O30" s="9"/>
      <c r="P30" s="3" t="s">
        <v>8</v>
      </c>
      <c r="Q30" s="3"/>
      <c r="R30" s="3"/>
      <c r="S30" s="3"/>
      <c r="T30" s="3" t="s">
        <v>8</v>
      </c>
      <c r="U30" s="15">
        <f>SUM(U21:U29)</f>
        <v>51</v>
      </c>
      <c r="V30" s="3" t="s">
        <v>8</v>
      </c>
      <c r="W30" s="3"/>
      <c r="X30" s="3"/>
      <c r="Y30" s="3" t="s">
        <v>8</v>
      </c>
      <c r="Z30" s="15">
        <f>SUM(Z21:Z29)</f>
        <v>44</v>
      </c>
      <c r="AA30" s="3" t="s">
        <v>8</v>
      </c>
      <c r="AB30" s="3"/>
      <c r="AC30" s="3"/>
      <c r="AD30" s="3" t="s">
        <v>8</v>
      </c>
      <c r="AE30" s="15">
        <f>SUM(AE21:AE29)</f>
        <v>39</v>
      </c>
      <c r="AF30" s="3" t="s">
        <v>8</v>
      </c>
      <c r="AG30" s="3"/>
      <c r="AH30" s="3"/>
      <c r="AI30" s="3"/>
      <c r="AJ30" s="3" t="s">
        <v>8</v>
      </c>
      <c r="AK30" s="15">
        <f>SUM(AK21:AK29)</f>
        <v>42</v>
      </c>
      <c r="AL30" s="2"/>
      <c r="AM30" s="2"/>
      <c r="AN30" s="1"/>
      <c r="AO30" s="6" t="s">
        <v>8</v>
      </c>
      <c r="AP30" s="1" t="s">
        <v>8</v>
      </c>
      <c r="AQ30" s="1"/>
      <c r="AR30" s="1"/>
      <c r="AS30" s="6">
        <f>SUM(AS21:AS29)</f>
        <v>7</v>
      </c>
      <c r="AT30" s="49">
        <f>SUM(AT21:AT29)</f>
        <v>7</v>
      </c>
      <c r="AU30" s="1"/>
      <c r="AV30" s="6" t="s">
        <v>8</v>
      </c>
      <c r="AW30" s="1" t="s">
        <v>8</v>
      </c>
      <c r="AX30" s="6">
        <f>SUM(AX21:AX29)</f>
        <v>12</v>
      </c>
      <c r="AY30" s="49">
        <f>SUM(AY21:AY29)</f>
        <v>12</v>
      </c>
      <c r="AZ30" s="6"/>
      <c r="BA30" s="6" t="s">
        <v>8</v>
      </c>
      <c r="BB30" s="6" t="s">
        <v>8</v>
      </c>
      <c r="BC30" s="6">
        <f>SUM(BC21:BC29)</f>
        <v>15</v>
      </c>
      <c r="BD30" s="49">
        <f>SUM(BD21:BD29)</f>
        <v>15</v>
      </c>
      <c r="BE30" s="1"/>
      <c r="BF30" s="6" t="s">
        <v>8</v>
      </c>
      <c r="BG30" s="1" t="s">
        <v>8</v>
      </c>
      <c r="BH30" s="1"/>
      <c r="BI30" s="1"/>
      <c r="BJ30" s="6">
        <f>SUM(BJ21:BJ29)</f>
        <v>14</v>
      </c>
      <c r="BK30" s="49">
        <f>SUM(BK21:BK29)</f>
        <v>14</v>
      </c>
    </row>
    <row r="31" spans="2:63" x14ac:dyDescent="0.25">
      <c r="B31" s="29" t="s">
        <v>1</v>
      </c>
      <c r="C31" s="29">
        <f>C20</f>
        <v>36</v>
      </c>
      <c r="D31" s="29"/>
      <c r="E31" s="2"/>
      <c r="F31" s="31">
        <f>F20</f>
        <v>69</v>
      </c>
      <c r="G31" s="31">
        <f>G20</f>
        <v>51</v>
      </c>
      <c r="H31" s="31">
        <f>H20</f>
        <v>61</v>
      </c>
      <c r="I31" s="31">
        <f>I20</f>
        <v>62</v>
      </c>
      <c r="J31" s="2"/>
      <c r="K31" s="31">
        <f>K20</f>
        <v>54</v>
      </c>
      <c r="L31" s="31">
        <f>L20</f>
        <v>50</v>
      </c>
      <c r="M31" s="31">
        <f>M20</f>
        <v>52</v>
      </c>
      <c r="N31" s="31">
        <f>N20</f>
        <v>52</v>
      </c>
      <c r="O31" s="9"/>
      <c r="P31" s="33" t="s">
        <v>8</v>
      </c>
      <c r="Q31" s="33"/>
      <c r="R31" s="33"/>
      <c r="S31" s="33"/>
      <c r="T31" s="33" t="s">
        <v>8</v>
      </c>
      <c r="U31" s="207">
        <f>U20</f>
        <v>50</v>
      </c>
      <c r="V31" s="33" t="s">
        <v>8</v>
      </c>
      <c r="W31" s="33"/>
      <c r="X31" s="33"/>
      <c r="Y31" s="33" t="s">
        <v>8</v>
      </c>
      <c r="Z31" s="207">
        <f>Z20</f>
        <v>41</v>
      </c>
      <c r="AA31" s="33" t="s">
        <v>8</v>
      </c>
      <c r="AB31" s="33"/>
      <c r="AC31" s="33"/>
      <c r="AD31" s="33" t="s">
        <v>8</v>
      </c>
      <c r="AE31" s="207">
        <f>AE20</f>
        <v>51</v>
      </c>
      <c r="AF31" s="33" t="s">
        <v>8</v>
      </c>
      <c r="AG31" s="33"/>
      <c r="AH31" s="33"/>
      <c r="AI31" s="33"/>
      <c r="AJ31" s="33" t="s">
        <v>8</v>
      </c>
      <c r="AK31" s="207">
        <f>AK20</f>
        <v>43</v>
      </c>
      <c r="AL31" s="2"/>
      <c r="AM31" s="2"/>
      <c r="AN31" s="33"/>
      <c r="AO31" s="32"/>
      <c r="AP31" s="32"/>
      <c r="AQ31" s="32"/>
      <c r="AR31" s="32"/>
      <c r="AS31" s="31">
        <f>AS20</f>
        <v>6</v>
      </c>
      <c r="AT31" s="50">
        <f>AT20</f>
        <v>6</v>
      </c>
      <c r="AU31" s="33"/>
      <c r="AV31" s="32"/>
      <c r="AW31" s="32"/>
      <c r="AX31" s="31">
        <f>AX20</f>
        <v>13</v>
      </c>
      <c r="AY31" s="50">
        <f>AY20</f>
        <v>13</v>
      </c>
      <c r="AZ31" s="31"/>
      <c r="BA31" s="31"/>
      <c r="BB31" s="31"/>
      <c r="BC31" s="31">
        <f>BC20</f>
        <v>6</v>
      </c>
      <c r="BD31" s="50">
        <f>BD20</f>
        <v>6</v>
      </c>
      <c r="BE31" s="33"/>
      <c r="BF31" s="32"/>
      <c r="BG31" s="32"/>
      <c r="BH31" s="32"/>
      <c r="BI31" s="32"/>
      <c r="BJ31" s="31">
        <f>BJ20</f>
        <v>12</v>
      </c>
      <c r="BK31" s="50">
        <f>BK20</f>
        <v>12</v>
      </c>
    </row>
    <row r="32" spans="2:63" x14ac:dyDescent="0.25">
      <c r="B32" s="4" t="s">
        <v>3</v>
      </c>
      <c r="C32" s="4">
        <f>SUM(C30+C31)</f>
        <v>72</v>
      </c>
      <c r="D32" s="4"/>
      <c r="E32" s="13"/>
      <c r="F32" s="6">
        <f>SUM(F30+F31)</f>
        <v>139</v>
      </c>
      <c r="G32" s="6">
        <f>SUM(G30+G31)</f>
        <v>105</v>
      </c>
      <c r="H32" s="6">
        <f>SUM(H30+H31)</f>
        <v>110</v>
      </c>
      <c r="I32" s="6">
        <f>SUM(I30+I31)</f>
        <v>122</v>
      </c>
      <c r="J32" s="13"/>
      <c r="K32" s="6">
        <f>SUM(K30+K31)</f>
        <v>107</v>
      </c>
      <c r="L32" s="6">
        <f>SUM(L30+L31)</f>
        <v>100</v>
      </c>
      <c r="M32" s="6">
        <f>SUM(M30+M31)</f>
        <v>99</v>
      </c>
      <c r="N32" s="6">
        <f>SUM(N30+N31)</f>
        <v>103</v>
      </c>
      <c r="O32" s="21"/>
      <c r="P32" s="3" t="s">
        <v>8</v>
      </c>
      <c r="Q32" s="3"/>
      <c r="R32" s="3"/>
      <c r="S32" s="3"/>
      <c r="T32" s="3" t="s">
        <v>8</v>
      </c>
      <c r="U32" s="15">
        <f>U30+U31</f>
        <v>101</v>
      </c>
      <c r="V32" s="3" t="s">
        <v>8</v>
      </c>
      <c r="W32" s="3"/>
      <c r="X32" s="3"/>
      <c r="Y32" s="3" t="s">
        <v>8</v>
      </c>
      <c r="Z32" s="15">
        <f>Z30+Z31</f>
        <v>85</v>
      </c>
      <c r="AA32" s="3" t="s">
        <v>8</v>
      </c>
      <c r="AB32" s="3"/>
      <c r="AC32" s="3"/>
      <c r="AD32" s="3" t="s">
        <v>8</v>
      </c>
      <c r="AE32" s="15">
        <f>AE30+AE31</f>
        <v>90</v>
      </c>
      <c r="AF32" s="3" t="s">
        <v>8</v>
      </c>
      <c r="AG32" s="3"/>
      <c r="AH32" s="3"/>
      <c r="AI32" s="3"/>
      <c r="AJ32" s="3" t="s">
        <v>8</v>
      </c>
      <c r="AK32" s="15">
        <f>AK30+AK31</f>
        <v>85</v>
      </c>
      <c r="AL32" s="2"/>
      <c r="AM32" s="2"/>
      <c r="AN32" s="3"/>
      <c r="AO32" s="1"/>
      <c r="AP32" s="1"/>
      <c r="AQ32" s="1"/>
      <c r="AR32" s="1"/>
      <c r="AS32" s="6">
        <f>SUM(AS30+AS31)</f>
        <v>13</v>
      </c>
      <c r="AT32" s="49">
        <f>SUM(AT30+AT31)</f>
        <v>13</v>
      </c>
      <c r="AU32" s="3"/>
      <c r="AV32" s="1"/>
      <c r="AW32" s="1"/>
      <c r="AX32" s="6">
        <f>SUM(AX30+AX31)</f>
        <v>25</v>
      </c>
      <c r="AY32" s="49">
        <f>SUM(AY30+AY31)</f>
        <v>25</v>
      </c>
      <c r="AZ32" s="6"/>
      <c r="BA32" s="6"/>
      <c r="BB32" s="6"/>
      <c r="BC32" s="6">
        <f>SUM(BC30+BC31)</f>
        <v>21</v>
      </c>
      <c r="BD32" s="49">
        <f>SUM(BD30+BD31)</f>
        <v>21</v>
      </c>
      <c r="BE32" s="3"/>
      <c r="BF32" s="1"/>
      <c r="BG32" s="1"/>
      <c r="BH32" s="1"/>
      <c r="BI32" s="1"/>
      <c r="BJ32" s="6">
        <f>SUM(BJ30+BJ31)</f>
        <v>26</v>
      </c>
      <c r="BK32" s="49">
        <f>SUM(BK30+BK31)</f>
        <v>26</v>
      </c>
    </row>
    <row r="33" spans="2:63" x14ac:dyDescent="0.25">
      <c r="J33" s="26"/>
      <c r="K33" s="26"/>
      <c r="L33" s="26"/>
      <c r="M33" s="26"/>
      <c r="N33" s="26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2"/>
      <c r="AM33" s="2"/>
      <c r="BK33" s="46" t="s">
        <v>8</v>
      </c>
    </row>
    <row r="34" spans="2:63" x14ac:dyDescent="0.25">
      <c r="J34" s="26"/>
    </row>
    <row r="35" spans="2:63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5"/>
      <c r="L35" s="25"/>
      <c r="M35" s="25"/>
      <c r="N35" s="25"/>
    </row>
    <row r="36" spans="2:63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5"/>
      <c r="L36" s="25"/>
      <c r="M36" s="25"/>
      <c r="N36" s="25"/>
    </row>
    <row r="37" spans="2:63" x14ac:dyDescent="0.25">
      <c r="B37" s="24" t="s">
        <v>8</v>
      </c>
      <c r="C37" s="26"/>
      <c r="E37" s="438" t="s">
        <v>8</v>
      </c>
      <c r="F37" s="437"/>
      <c r="G37" s="437"/>
      <c r="H37" s="437"/>
      <c r="AL37" t="s">
        <v>8</v>
      </c>
      <c r="AN37" s="44" t="s">
        <v>8</v>
      </c>
      <c r="AO37" s="44"/>
      <c r="AP37" s="44"/>
      <c r="AQ37" s="44"/>
      <c r="AR37" s="44"/>
      <c r="AS37" s="44"/>
      <c r="AT37" s="45"/>
      <c r="BE37" t="s">
        <v>8</v>
      </c>
    </row>
    <row r="38" spans="2:63" x14ac:dyDescent="0.25">
      <c r="B38" t="s">
        <v>8</v>
      </c>
      <c r="AN38" s="44" t="s">
        <v>8</v>
      </c>
      <c r="AO38" s="44"/>
      <c r="AP38" s="44"/>
      <c r="AQ38" s="44"/>
      <c r="AR38" s="44"/>
      <c r="AS38" s="44"/>
      <c r="AT38" s="45"/>
    </row>
    <row r="39" spans="2:63" x14ac:dyDescent="0.25">
      <c r="C39" s="26"/>
      <c r="E39" s="44"/>
      <c r="F39" s="44"/>
      <c r="G39" s="44"/>
      <c r="H39" s="45"/>
      <c r="I39" s="44"/>
      <c r="J39" s="44"/>
      <c r="K39" s="34" t="str">
        <f>'DAY 1 INPUT'!J4</f>
        <v>Derm</v>
      </c>
      <c r="L39" s="34" t="str">
        <f>'DAY 1 INPUT'!K4</f>
        <v>Tom</v>
      </c>
      <c r="M39" s="87" t="str">
        <f>'DAY 1 INPUT'!L4</f>
        <v>Neil</v>
      </c>
      <c r="N39" s="87" t="str">
        <f>'DAY 1 INPUT'!M4</f>
        <v>RichB</v>
      </c>
      <c r="O39" s="7"/>
      <c r="P39" s="44" t="s">
        <v>13</v>
      </c>
      <c r="AO39" s="22"/>
      <c r="AP39" s="26" t="s">
        <v>11</v>
      </c>
      <c r="AQ39" s="26"/>
      <c r="AR39" s="26"/>
      <c r="AS39" s="26"/>
      <c r="AT39" s="26"/>
      <c r="AU39" s="26"/>
      <c r="AV39" s="26"/>
      <c r="AW39" s="26"/>
      <c r="AX39" s="26"/>
      <c r="AZ39" s="34" t="str">
        <f>K39</f>
        <v>Derm</v>
      </c>
      <c r="BA39" s="34" t="str">
        <f>L39</f>
        <v>Tom</v>
      </c>
      <c r="BB39" s="87" t="str">
        <f>M39</f>
        <v>Neil</v>
      </c>
      <c r="BC39" s="87" t="str">
        <f>N39</f>
        <v>RichB</v>
      </c>
    </row>
    <row r="40" spans="2:63" x14ac:dyDescent="0.25">
      <c r="C40" s="26"/>
      <c r="E40" s="44"/>
      <c r="F40" s="44"/>
      <c r="G40" s="44"/>
      <c r="H40" s="45"/>
      <c r="I40" s="44"/>
      <c r="J40" s="44"/>
      <c r="K40" s="159">
        <f>'DAY 1 INPUT'!J5</f>
        <v>18</v>
      </c>
      <c r="L40" s="159">
        <f>'DAY 1 INPUT'!K5</f>
        <v>32</v>
      </c>
      <c r="M40" s="159">
        <f>'DAY 1 INPUT'!L5</f>
        <v>18</v>
      </c>
      <c r="N40" s="159">
        <f>'DAY 1 INPUT'!M5</f>
        <v>27</v>
      </c>
      <c r="O40" s="7"/>
      <c r="P40" s="44" t="s">
        <v>14</v>
      </c>
      <c r="AN40" s="22" t="s">
        <v>8</v>
      </c>
      <c r="AO40" s="22"/>
      <c r="AP40" s="26" t="s">
        <v>12</v>
      </c>
      <c r="AQ40" s="26"/>
      <c r="AR40" s="26"/>
      <c r="AS40" s="26"/>
      <c r="AT40" s="26"/>
      <c r="AU40" s="26"/>
      <c r="AV40" s="26"/>
      <c r="AW40" s="26"/>
      <c r="AX40" s="26"/>
      <c r="AY40" s="44"/>
      <c r="AZ40" s="160">
        <f>(K67-C44)</f>
        <v>22</v>
      </c>
      <c r="BA40" s="160">
        <f>L67-C44</f>
        <v>39</v>
      </c>
      <c r="BB40" s="160">
        <f>(M67-C44)</f>
        <v>26</v>
      </c>
      <c r="BC40" s="160">
        <f>(N67-C44)</f>
        <v>34</v>
      </c>
      <c r="BE40" t="s">
        <v>8</v>
      </c>
      <c r="BF40" s="16"/>
    </row>
    <row r="41" spans="2:63" x14ac:dyDescent="0.25">
      <c r="B41" t="s">
        <v>8</v>
      </c>
      <c r="L41" s="11" t="s">
        <v>8</v>
      </c>
      <c r="M41" s="11"/>
      <c r="AN41" t="s">
        <v>8</v>
      </c>
      <c r="AZ41">
        <f>AZ40-K40</f>
        <v>4</v>
      </c>
      <c r="BA41">
        <f>BA40-L40</f>
        <v>7</v>
      </c>
      <c r="BB41">
        <f>BB40-M40</f>
        <v>8</v>
      </c>
      <c r="BC41">
        <f>BC40-N40</f>
        <v>7</v>
      </c>
    </row>
    <row r="42" spans="2:63" x14ac:dyDescent="0.25">
      <c r="B42" t="s">
        <v>8</v>
      </c>
      <c r="AN42" s="24" t="s">
        <v>10</v>
      </c>
      <c r="AO42" s="26"/>
      <c r="AS42" s="22"/>
      <c r="AU42" s="22"/>
      <c r="AV42" s="22"/>
      <c r="AW42" s="22"/>
      <c r="AX42" s="22"/>
      <c r="AY42" s="22"/>
      <c r="AZ42" s="22"/>
      <c r="BA42" s="22"/>
      <c r="BB42" s="22"/>
      <c r="BC42" s="22"/>
      <c r="BE42" s="22"/>
      <c r="BF42" s="22"/>
      <c r="BG42" s="22"/>
      <c r="BH42" s="22"/>
      <c r="BI42" s="22"/>
      <c r="BJ42" s="22"/>
    </row>
    <row r="43" spans="2:63" x14ac:dyDescent="0.25">
      <c r="B43" s="27" t="s">
        <v>4</v>
      </c>
      <c r="C43" s="28" t="s">
        <v>7</v>
      </c>
      <c r="D43" s="52"/>
      <c r="E43" s="10"/>
      <c r="F43" s="439" t="s">
        <v>6</v>
      </c>
      <c r="G43" s="440"/>
      <c r="H43" s="440"/>
      <c r="I43" s="440"/>
      <c r="J43" s="10"/>
      <c r="K43" s="17" t="s">
        <v>31</v>
      </c>
      <c r="L43" s="17"/>
      <c r="M43" s="17"/>
      <c r="N43" s="17"/>
      <c r="O43" s="18"/>
      <c r="P43" s="10"/>
      <c r="Q43" s="18"/>
      <c r="R43" s="18"/>
      <c r="S43" s="18"/>
      <c r="T43" s="10"/>
      <c r="U43" s="10"/>
      <c r="V43" s="10"/>
      <c r="W43" s="18" t="s">
        <v>27</v>
      </c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2"/>
      <c r="AN43" s="437" t="s">
        <v>26</v>
      </c>
      <c r="AO43" s="437"/>
      <c r="AP43" s="437"/>
      <c r="AQ43" s="437"/>
      <c r="AR43" s="437"/>
      <c r="AS43" s="437"/>
      <c r="AT43" s="437"/>
      <c r="AU43" s="437"/>
      <c r="AV43" s="437"/>
      <c r="AW43" s="437"/>
      <c r="AX43" s="437"/>
    </row>
    <row r="44" spans="2:63" x14ac:dyDescent="0.25">
      <c r="B44" s="53">
        <f>'DAY 1 INPUT'!B4</f>
        <v>72</v>
      </c>
      <c r="C44" s="54">
        <f>'DAY 1 INPUT'!C4</f>
        <v>68</v>
      </c>
      <c r="D44" s="55" t="s">
        <v>8</v>
      </c>
      <c r="E44" s="2"/>
      <c r="F44" s="65" t="s">
        <v>9</v>
      </c>
      <c r="G44" s="13"/>
      <c r="H44" s="13"/>
      <c r="I44" s="13"/>
      <c r="J44" s="2"/>
      <c r="K44" s="9" t="s">
        <v>32</v>
      </c>
      <c r="L44" s="20"/>
      <c r="M44" s="20"/>
      <c r="N44" s="20"/>
      <c r="O44" s="9"/>
      <c r="Q44" s="19"/>
      <c r="R44" s="19"/>
      <c r="S44" s="19"/>
      <c r="U44" s="19" t="s">
        <v>28</v>
      </c>
      <c r="V44" s="2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57"/>
      <c r="AL44" t="s">
        <v>8</v>
      </c>
      <c r="AO44" t="s">
        <v>8</v>
      </c>
    </row>
    <row r="45" spans="2:63" x14ac:dyDescent="0.25">
      <c r="B45" s="8" t="s">
        <v>0</v>
      </c>
      <c r="C45" s="8" t="s">
        <v>4</v>
      </c>
      <c r="D45" s="61" t="s">
        <v>30</v>
      </c>
      <c r="E45" s="2"/>
      <c r="F45" s="34" t="str">
        <f>K39</f>
        <v>Derm</v>
      </c>
      <c r="G45" s="34" t="str">
        <f>L39</f>
        <v>Tom</v>
      </c>
      <c r="H45" s="87" t="str">
        <f>M39</f>
        <v>Neil</v>
      </c>
      <c r="I45" s="87" t="str">
        <f>N39</f>
        <v>RichB</v>
      </c>
      <c r="J45" s="2"/>
      <c r="K45" s="34" t="str">
        <f>K39</f>
        <v>Derm</v>
      </c>
      <c r="L45" s="34" t="str">
        <f>L39</f>
        <v>Tom</v>
      </c>
      <c r="M45" s="87" t="str">
        <f>M39</f>
        <v>Neil</v>
      </c>
      <c r="N45" s="87" t="str">
        <f>N39</f>
        <v>RichB</v>
      </c>
      <c r="O45" s="9"/>
      <c r="P45" s="58" t="str">
        <f>K39</f>
        <v>Derm</v>
      </c>
      <c r="Q45" s="59"/>
      <c r="R45" s="59"/>
      <c r="S45" s="59"/>
      <c r="T45" s="59" t="s">
        <v>8</v>
      </c>
      <c r="U45" s="60" t="s">
        <v>8</v>
      </c>
      <c r="V45" s="3" t="str">
        <f>L39</f>
        <v>Tom</v>
      </c>
      <c r="W45" s="59"/>
      <c r="X45" s="59"/>
      <c r="Y45" s="59"/>
      <c r="Z45" s="60"/>
      <c r="AA45" s="58" t="str">
        <f>M39</f>
        <v>Neil</v>
      </c>
      <c r="AB45" s="59"/>
      <c r="AC45" s="59"/>
      <c r="AD45" s="59"/>
      <c r="AE45" s="60"/>
      <c r="AF45" s="58" t="str">
        <f>N39</f>
        <v>RichB</v>
      </c>
      <c r="AG45" s="59"/>
      <c r="AH45" s="59" t="s">
        <v>8</v>
      </c>
      <c r="AI45" s="59"/>
      <c r="AJ45" s="59"/>
      <c r="AK45" s="60"/>
      <c r="AL45" t="s">
        <v>8</v>
      </c>
      <c r="AN45" s="41" t="str">
        <f>K39</f>
        <v>Derm</v>
      </c>
      <c r="AO45" s="36"/>
      <c r="AP45" s="36"/>
      <c r="AQ45" s="36"/>
      <c r="AR45" s="36"/>
      <c r="AS45" s="37"/>
      <c r="AU45" s="41" t="str">
        <f>L39</f>
        <v>Tom</v>
      </c>
      <c r="AV45" s="36"/>
      <c r="AW45" s="36"/>
      <c r="AX45" s="37"/>
      <c r="AY45" s="2"/>
      <c r="AZ45" s="89" t="str">
        <f>M39</f>
        <v>Neil</v>
      </c>
      <c r="BA45" s="90"/>
      <c r="BB45" s="90"/>
      <c r="BC45" s="91"/>
      <c r="BD45" s="51"/>
      <c r="BE45" s="89" t="str">
        <f>N39</f>
        <v>RichB</v>
      </c>
      <c r="BF45" s="90"/>
      <c r="BG45" s="90"/>
      <c r="BH45" s="90"/>
      <c r="BI45" s="90"/>
      <c r="BJ45" s="91"/>
    </row>
    <row r="46" spans="2:63" x14ac:dyDescent="0.25">
      <c r="B46" s="29">
        <v>1</v>
      </c>
      <c r="C46" s="29">
        <f>'DAY 1 INPUT'!C6</f>
        <v>3</v>
      </c>
      <c r="D46" s="30">
        <f>'DAY 1 INPUT'!D6</f>
        <v>10</v>
      </c>
      <c r="E46" s="2"/>
      <c r="F46" s="119">
        <f>'DAY 2 INPUT'!J6</f>
        <v>3</v>
      </c>
      <c r="G46" s="119">
        <f>'DAY 2 INPUT'!K6</f>
        <v>6</v>
      </c>
      <c r="H46" s="119">
        <f>'DAY 2 INPUT'!L6</f>
        <v>4</v>
      </c>
      <c r="I46" s="119">
        <f>'DAY 2 INPUT'!M6</f>
        <v>4</v>
      </c>
      <c r="J46" s="2"/>
      <c r="K46" s="31">
        <f t="shared" ref="K46:K54" si="56">IF(F46-C46 &gt;2,C46+2,F46)</f>
        <v>3</v>
      </c>
      <c r="L46" s="31">
        <f t="shared" ref="L46:L54" si="57">IF(G46-C46 &gt;2,C46+2,G46)</f>
        <v>5</v>
      </c>
      <c r="M46" s="31">
        <f t="shared" ref="M46:M54" si="58">IF(H46-C46 &gt;2,C46+2,H46)</f>
        <v>4</v>
      </c>
      <c r="N46" s="31">
        <f t="shared" ref="N46:N54" si="59">IF(I46-C46 &gt;2,C46+2,I46)</f>
        <v>4</v>
      </c>
      <c r="O46" s="9"/>
      <c r="P46" s="3">
        <f>IF(K40=D46,1,0)</f>
        <v>0</v>
      </c>
      <c r="Q46" s="3">
        <f>IF(K40&gt;D46,1,0)</f>
        <v>1</v>
      </c>
      <c r="R46" s="3">
        <f>IF(K40&gt;D46+17,1,0)</f>
        <v>0</v>
      </c>
      <c r="S46" s="3"/>
      <c r="T46" s="3">
        <f t="shared" ref="T46:T54" si="60">SUM(P46:R46)+C46</f>
        <v>4</v>
      </c>
      <c r="U46" s="15">
        <f t="shared" ref="U46:U54" si="61">(F46-T46)+C46</f>
        <v>2</v>
      </c>
      <c r="V46" s="3">
        <f>IF(L40=D46,1,0)</f>
        <v>0</v>
      </c>
      <c r="W46" s="3">
        <f>IF(L40&gt;D46,1,0)</f>
        <v>1</v>
      </c>
      <c r="X46" s="3">
        <f>IF(L40&gt;D46+17,1,0)</f>
        <v>1</v>
      </c>
      <c r="Y46" s="3">
        <f t="shared" ref="Y46:Y54" si="62">SUM(V46:X46)+C46</f>
        <v>5</v>
      </c>
      <c r="Z46" s="15">
        <f t="shared" ref="Z46:Z54" si="63">(G46-Y46)+C46</f>
        <v>4</v>
      </c>
      <c r="AA46" s="3">
        <f>IF(M40=D46,1,0)</f>
        <v>0</v>
      </c>
      <c r="AB46" s="3">
        <f>IF(M40&gt;D46,1,0)</f>
        <v>1</v>
      </c>
      <c r="AC46" s="3">
        <f>IF(M40&gt;D46+17,1,0)</f>
        <v>0</v>
      </c>
      <c r="AD46" s="3">
        <f t="shared" ref="AD46:AD54" si="64">SUM(AA46:AC46)+C46</f>
        <v>4</v>
      </c>
      <c r="AE46" s="15">
        <f t="shared" ref="AE46:AE54" si="65">(H46-AD46)+C46</f>
        <v>3</v>
      </c>
      <c r="AF46" s="3">
        <f>IF(N40=D46,1,0)</f>
        <v>0</v>
      </c>
      <c r="AG46" s="3">
        <f>IF(N40&gt;D46,1,0)</f>
        <v>1</v>
      </c>
      <c r="AH46" s="3">
        <f>IF(N40&gt;D46+17,1,0)</f>
        <v>0</v>
      </c>
      <c r="AI46" s="3"/>
      <c r="AJ46" s="3">
        <f t="shared" ref="AJ46:AJ54" si="66">SUM(AF46:AH46)+C46</f>
        <v>4</v>
      </c>
      <c r="AK46" s="15">
        <f t="shared" ref="AK46:AK54" si="67">(I46-AJ46)+C46</f>
        <v>3</v>
      </c>
      <c r="AL46" s="2"/>
      <c r="AM46" s="2"/>
      <c r="AN46" s="31">
        <f xml:space="preserve"> IF( K40-D46&lt;0,-1,0)</f>
        <v>0</v>
      </c>
      <c r="AO46" s="31">
        <f xml:space="preserve"> IF(K40-D46&gt;17,C46+2,C46+1)</f>
        <v>4</v>
      </c>
      <c r="AP46" s="31">
        <f t="shared" ref="AP46:AP54" si="68">(AO46+2)-F46</f>
        <v>3</v>
      </c>
      <c r="AQ46" s="31"/>
      <c r="AR46" s="31"/>
      <c r="AS46" s="31">
        <f t="shared" ref="AS46:AS54" si="69">IF(AP46&lt;0,0,AP46+AN46)</f>
        <v>3</v>
      </c>
      <c r="AT46" s="47">
        <f t="shared" ref="AT46:AT54" si="70">IF(AS46&lt;0,0,AS46)</f>
        <v>3</v>
      </c>
      <c r="AU46" s="31">
        <f xml:space="preserve"> IF( L40-D46&lt;0,-1,0)</f>
        <v>0</v>
      </c>
      <c r="AV46" s="31">
        <f xml:space="preserve"> IF(L40-D46&gt;17,C46+2,C46+1)</f>
        <v>5</v>
      </c>
      <c r="AW46" s="31">
        <f t="shared" ref="AW46:AW54" si="71">(AV46+2)-G46</f>
        <v>1</v>
      </c>
      <c r="AX46" s="31">
        <f t="shared" ref="AX46:AX54" si="72" xml:space="preserve"> IF(AW46&lt;0, 0, AW46+AU46)</f>
        <v>1</v>
      </c>
      <c r="AY46" s="47">
        <f t="shared" ref="AY46:AY54" si="73">IF(AX46&lt;0,0,AX46)</f>
        <v>1</v>
      </c>
      <c r="AZ46" s="31">
        <f xml:space="preserve"> IF( M40-D46&lt;0,-1,0)</f>
        <v>0</v>
      </c>
      <c r="BA46" s="31">
        <f xml:space="preserve"> IF(M40-D46&gt;17,C46+2,C46+1)</f>
        <v>4</v>
      </c>
      <c r="BB46" s="31">
        <f t="shared" ref="BB46:BB54" si="74">(BA46+2)-H46</f>
        <v>2</v>
      </c>
      <c r="BC46" s="31">
        <f t="shared" ref="BC46:BC54" si="75">IF(BB46&lt;0,0,BB46+AZ46)</f>
        <v>2</v>
      </c>
      <c r="BD46" s="47">
        <f t="shared" ref="BD46:BD54" si="76">IF(BC46&lt;0,0,BC46)</f>
        <v>2</v>
      </c>
      <c r="BE46" s="31">
        <f xml:space="preserve"> IF( N40-D46&lt;0,-1,0)</f>
        <v>0</v>
      </c>
      <c r="BF46" s="31">
        <f xml:space="preserve"> IF(N40-D46&gt;17,C46+2,C46+1)</f>
        <v>4</v>
      </c>
      <c r="BG46" s="31">
        <f t="shared" ref="BG46:BG54" si="77">(BF46+2)-I46</f>
        <v>2</v>
      </c>
      <c r="BH46" s="31"/>
      <c r="BI46" s="31"/>
      <c r="BJ46" s="31">
        <f t="shared" ref="BJ46:BJ54" si="78" xml:space="preserve"> IF(BG46&lt;0, 0, BG46+BE46)</f>
        <v>2</v>
      </c>
      <c r="BK46" s="47">
        <f t="shared" ref="BK46:BK54" si="79">IF(BJ46&lt;0,0,BJ46)</f>
        <v>2</v>
      </c>
    </row>
    <row r="47" spans="2:63" x14ac:dyDescent="0.25">
      <c r="B47" s="4">
        <v>2</v>
      </c>
      <c r="C47" s="29">
        <f>'DAY 1 INPUT'!C7</f>
        <v>5</v>
      </c>
      <c r="D47" s="30">
        <f>'DAY 1 INPUT'!D7</f>
        <v>16</v>
      </c>
      <c r="E47" s="2"/>
      <c r="F47" s="119">
        <f>'DAY 2 INPUT'!J7</f>
        <v>8</v>
      </c>
      <c r="G47" s="119">
        <f>'DAY 2 INPUT'!K7</f>
        <v>9</v>
      </c>
      <c r="H47" s="119">
        <f>'DAY 2 INPUT'!L7</f>
        <v>6</v>
      </c>
      <c r="I47" s="119">
        <f>'DAY 2 INPUT'!M7</f>
        <v>5</v>
      </c>
      <c r="J47" s="2"/>
      <c r="K47" s="6">
        <f t="shared" si="56"/>
        <v>7</v>
      </c>
      <c r="L47" s="6">
        <f t="shared" si="57"/>
        <v>7</v>
      </c>
      <c r="M47" s="6">
        <f t="shared" si="58"/>
        <v>6</v>
      </c>
      <c r="N47" s="6">
        <f t="shared" si="59"/>
        <v>5</v>
      </c>
      <c r="O47" s="9"/>
      <c r="P47" s="3">
        <f>IF(K40=D47,1,0)</f>
        <v>0</v>
      </c>
      <c r="Q47" s="3">
        <f>IF(K40&gt;D47,1,0)</f>
        <v>1</v>
      </c>
      <c r="R47" s="3">
        <f>IF(K40&gt;D47+17,1,0)</f>
        <v>0</v>
      </c>
      <c r="S47" s="3"/>
      <c r="T47" s="3">
        <f t="shared" si="60"/>
        <v>6</v>
      </c>
      <c r="U47" s="15">
        <f t="shared" si="61"/>
        <v>7</v>
      </c>
      <c r="V47" s="3">
        <f>IF(L40=D47,1,0)</f>
        <v>0</v>
      </c>
      <c r="W47" s="3">
        <f>IF(L40&gt;D47,1,0)</f>
        <v>1</v>
      </c>
      <c r="X47" s="3">
        <f>IF(L40&gt;D47+17,1,0)</f>
        <v>0</v>
      </c>
      <c r="Y47" s="3">
        <f t="shared" si="62"/>
        <v>6</v>
      </c>
      <c r="Z47" s="15">
        <f t="shared" si="63"/>
        <v>8</v>
      </c>
      <c r="AA47" s="3">
        <f>IF(M40=D47,1,0)</f>
        <v>0</v>
      </c>
      <c r="AB47" s="3">
        <f>IF(M40&gt;D47,1,0)</f>
        <v>1</v>
      </c>
      <c r="AC47" s="3">
        <f>IF(M40&gt;D47+17,1,0)</f>
        <v>0</v>
      </c>
      <c r="AD47" s="3">
        <f t="shared" si="64"/>
        <v>6</v>
      </c>
      <c r="AE47" s="15">
        <f t="shared" si="65"/>
        <v>5</v>
      </c>
      <c r="AF47" s="3">
        <f>IF(N40=D47,1,0)</f>
        <v>0</v>
      </c>
      <c r="AG47" s="3">
        <f>IF(N40&gt;D47,1,0)</f>
        <v>1</v>
      </c>
      <c r="AH47" s="3">
        <f>IF(N40&gt;D47+17,1,0)</f>
        <v>0</v>
      </c>
      <c r="AI47" s="3"/>
      <c r="AJ47" s="3">
        <f t="shared" si="66"/>
        <v>6</v>
      </c>
      <c r="AK47" s="15">
        <f t="shared" si="67"/>
        <v>4</v>
      </c>
      <c r="AL47" s="25" t="s">
        <v>8</v>
      </c>
      <c r="AM47" s="25"/>
      <c r="AN47" s="6">
        <f xml:space="preserve"> IF( K40-D47&lt;0,-1,0)</f>
        <v>0</v>
      </c>
      <c r="AO47" s="6">
        <f xml:space="preserve"> IF(K40-D47&gt;17,C47+2,C47+1)</f>
        <v>6</v>
      </c>
      <c r="AP47" s="6">
        <f t="shared" si="68"/>
        <v>0</v>
      </c>
      <c r="AQ47" s="6"/>
      <c r="AR47" s="6"/>
      <c r="AS47" s="75">
        <f t="shared" si="69"/>
        <v>0</v>
      </c>
      <c r="AT47" s="47">
        <f t="shared" si="70"/>
        <v>0</v>
      </c>
      <c r="AU47" s="6">
        <f xml:space="preserve"> IF( L40-D47&lt;0,-1,0)</f>
        <v>0</v>
      </c>
      <c r="AV47" s="6">
        <f xml:space="preserve"> IF(L40-D47&gt;17,C47+2,C47+1)</f>
        <v>6</v>
      </c>
      <c r="AW47" s="6">
        <f t="shared" si="71"/>
        <v>-1</v>
      </c>
      <c r="AX47" s="6">
        <f t="shared" si="72"/>
        <v>0</v>
      </c>
      <c r="AY47" s="47">
        <f t="shared" si="73"/>
        <v>0</v>
      </c>
      <c r="AZ47" s="6">
        <f xml:space="preserve"> IF( M40-D47&lt;0,-1,0)</f>
        <v>0</v>
      </c>
      <c r="BA47" s="6">
        <f xml:space="preserve"> IF(M40-D47&gt;17,C47+2,C47+1)</f>
        <v>6</v>
      </c>
      <c r="BB47" s="6">
        <f t="shared" si="74"/>
        <v>2</v>
      </c>
      <c r="BC47" s="6">
        <f t="shared" si="75"/>
        <v>2</v>
      </c>
      <c r="BD47" s="47">
        <f t="shared" si="76"/>
        <v>2</v>
      </c>
      <c r="BE47" s="6">
        <f xml:space="preserve"> IF( N40-D47&lt;0,-1,0)</f>
        <v>0</v>
      </c>
      <c r="BF47" s="6">
        <f xml:space="preserve"> IF(N40-D47&gt;17,C47+2,C47+1)</f>
        <v>6</v>
      </c>
      <c r="BG47" s="6">
        <f t="shared" si="77"/>
        <v>3</v>
      </c>
      <c r="BH47" s="6"/>
      <c r="BI47" s="6"/>
      <c r="BJ47" s="6">
        <f t="shared" si="78"/>
        <v>3</v>
      </c>
      <c r="BK47" s="47">
        <f t="shared" si="79"/>
        <v>3</v>
      </c>
    </row>
    <row r="48" spans="2:63" x14ac:dyDescent="0.25">
      <c r="B48" s="29">
        <v>3</v>
      </c>
      <c r="C48" s="29">
        <f>'DAY 1 INPUT'!C8</f>
        <v>4</v>
      </c>
      <c r="D48" s="30">
        <f>'DAY 1 INPUT'!D8</f>
        <v>4</v>
      </c>
      <c r="E48" s="2"/>
      <c r="F48" s="119">
        <f>'DAY 2 INPUT'!J8</f>
        <v>5</v>
      </c>
      <c r="G48" s="119">
        <f>'DAY 2 INPUT'!K8</f>
        <v>10</v>
      </c>
      <c r="H48" s="119">
        <f>'DAY 2 INPUT'!L8</f>
        <v>6</v>
      </c>
      <c r="I48" s="119">
        <f>'DAY 2 INPUT'!M8</f>
        <v>8</v>
      </c>
      <c r="J48" s="2"/>
      <c r="K48" s="31">
        <f t="shared" si="56"/>
        <v>5</v>
      </c>
      <c r="L48" s="31">
        <f t="shared" si="57"/>
        <v>6</v>
      </c>
      <c r="M48" s="31">
        <f t="shared" si="58"/>
        <v>6</v>
      </c>
      <c r="N48" s="31">
        <f t="shared" si="59"/>
        <v>6</v>
      </c>
      <c r="O48" s="9"/>
      <c r="P48" s="3">
        <f>IF(K40=D48,1,0)</f>
        <v>0</v>
      </c>
      <c r="Q48" s="3">
        <f>IF(K40&gt;D48,1,0)</f>
        <v>1</v>
      </c>
      <c r="R48" s="3">
        <f>IF(K40&gt;D48+17,1,0)</f>
        <v>0</v>
      </c>
      <c r="S48" s="3"/>
      <c r="T48" s="3">
        <f t="shared" si="60"/>
        <v>5</v>
      </c>
      <c r="U48" s="15">
        <f t="shared" si="61"/>
        <v>4</v>
      </c>
      <c r="V48" s="3">
        <f>IF(L40=D48,1,0)</f>
        <v>0</v>
      </c>
      <c r="W48" s="3">
        <f>IF(L40&gt;D48,1,0)</f>
        <v>1</v>
      </c>
      <c r="X48" s="3">
        <f>IF(L40&gt;D48+17,1,0)</f>
        <v>1</v>
      </c>
      <c r="Y48" s="3">
        <f t="shared" si="62"/>
        <v>6</v>
      </c>
      <c r="Z48" s="15">
        <f t="shared" si="63"/>
        <v>8</v>
      </c>
      <c r="AA48" s="3">
        <f>IF(M40=D48,1,0)</f>
        <v>0</v>
      </c>
      <c r="AB48" s="3">
        <f>IF(M40&gt;D48,1,0)</f>
        <v>1</v>
      </c>
      <c r="AC48" s="3">
        <f>IF(M40&gt;D48+17,1,0)</f>
        <v>0</v>
      </c>
      <c r="AD48" s="3">
        <f t="shared" si="64"/>
        <v>5</v>
      </c>
      <c r="AE48" s="15">
        <f t="shared" si="65"/>
        <v>5</v>
      </c>
      <c r="AF48" s="3">
        <f>IF(N40=D48,1,0)</f>
        <v>0</v>
      </c>
      <c r="AG48" s="3">
        <f>IF(N40&gt;D48,1,0)</f>
        <v>1</v>
      </c>
      <c r="AH48" s="3">
        <f>IF(N40&gt;D48+17,1,0)</f>
        <v>1</v>
      </c>
      <c r="AI48" s="3"/>
      <c r="AJ48" s="3">
        <f t="shared" si="66"/>
        <v>6</v>
      </c>
      <c r="AK48" s="15">
        <f t="shared" si="67"/>
        <v>6</v>
      </c>
      <c r="AL48" s="2"/>
      <c r="AM48" s="2"/>
      <c r="AN48" s="31">
        <f xml:space="preserve"> IF( K40-D48&lt;0,-1,0)</f>
        <v>0</v>
      </c>
      <c r="AO48" s="31">
        <f xml:space="preserve"> IF(K40-D48&gt;17,C48+2,C48+1)</f>
        <v>5</v>
      </c>
      <c r="AP48" s="31">
        <f t="shared" si="68"/>
        <v>2</v>
      </c>
      <c r="AQ48" s="31"/>
      <c r="AR48" s="31"/>
      <c r="AS48" s="31">
        <f t="shared" si="69"/>
        <v>2</v>
      </c>
      <c r="AT48" s="47">
        <f t="shared" si="70"/>
        <v>2</v>
      </c>
      <c r="AU48" s="31">
        <f xml:space="preserve"> IF( L40-D48&lt;0,-1,0)</f>
        <v>0</v>
      </c>
      <c r="AV48" s="31">
        <f xml:space="preserve"> IF(L40-D48&gt;17,C48+2,C48+1)</f>
        <v>6</v>
      </c>
      <c r="AW48" s="31">
        <f t="shared" si="71"/>
        <v>-2</v>
      </c>
      <c r="AX48" s="31">
        <f t="shared" si="72"/>
        <v>0</v>
      </c>
      <c r="AY48" s="47">
        <f t="shared" si="73"/>
        <v>0</v>
      </c>
      <c r="AZ48" s="31">
        <f xml:space="preserve"> IF( M40-D48&lt;0,-1,0)</f>
        <v>0</v>
      </c>
      <c r="BA48" s="31">
        <f xml:space="preserve"> IF(M40-D48&gt;17,C48+2,C48+1)</f>
        <v>5</v>
      </c>
      <c r="BB48" s="31">
        <f t="shared" si="74"/>
        <v>1</v>
      </c>
      <c r="BC48" s="31">
        <f t="shared" si="75"/>
        <v>1</v>
      </c>
      <c r="BD48" s="47">
        <f t="shared" si="76"/>
        <v>1</v>
      </c>
      <c r="BE48" s="31">
        <f xml:space="preserve"> IF( N40-D48&lt;0,-1,0)</f>
        <v>0</v>
      </c>
      <c r="BF48" s="31">
        <f xml:space="preserve"> IF(N40-D48&gt;17,C48+2,C48+1)</f>
        <v>6</v>
      </c>
      <c r="BG48" s="31">
        <f t="shared" si="77"/>
        <v>0</v>
      </c>
      <c r="BH48" s="31"/>
      <c r="BI48" s="31"/>
      <c r="BJ48" s="31">
        <f t="shared" si="78"/>
        <v>0</v>
      </c>
      <c r="BK48" s="47">
        <f t="shared" si="79"/>
        <v>0</v>
      </c>
    </row>
    <row r="49" spans="2:63" x14ac:dyDescent="0.25">
      <c r="B49" s="4">
        <v>4</v>
      </c>
      <c r="C49" s="29">
        <f>'DAY 1 INPUT'!C9</f>
        <v>4</v>
      </c>
      <c r="D49" s="30">
        <f>'DAY 1 INPUT'!D9</f>
        <v>14</v>
      </c>
      <c r="E49" s="2"/>
      <c r="F49" s="119">
        <f>'DAY 2 INPUT'!J9</f>
        <v>7</v>
      </c>
      <c r="G49" s="119">
        <f>'DAY 2 INPUT'!K9</f>
        <v>9</v>
      </c>
      <c r="H49" s="119">
        <f>'DAY 2 INPUT'!L9</f>
        <v>6</v>
      </c>
      <c r="I49" s="119">
        <f>'DAY 2 INPUT'!M9</f>
        <v>7</v>
      </c>
      <c r="J49" s="2"/>
      <c r="K49" s="6">
        <f t="shared" si="56"/>
        <v>6</v>
      </c>
      <c r="L49" s="6">
        <f t="shared" si="57"/>
        <v>6</v>
      </c>
      <c r="M49" s="6">
        <f t="shared" si="58"/>
        <v>6</v>
      </c>
      <c r="N49" s="6">
        <f t="shared" si="59"/>
        <v>6</v>
      </c>
      <c r="O49" s="9"/>
      <c r="P49" s="3">
        <f>IF(K40=D49,1,0)</f>
        <v>0</v>
      </c>
      <c r="Q49" s="3">
        <f>IF(K40&gt;D49,1,0)</f>
        <v>1</v>
      </c>
      <c r="R49" s="3">
        <f>IF(K40&gt;D49+17,1,0)</f>
        <v>0</v>
      </c>
      <c r="S49" s="3"/>
      <c r="T49" s="3">
        <f t="shared" si="60"/>
        <v>5</v>
      </c>
      <c r="U49" s="15">
        <f t="shared" si="61"/>
        <v>6</v>
      </c>
      <c r="V49" s="3">
        <f>IF(L40=D49,1,0)</f>
        <v>0</v>
      </c>
      <c r="W49" s="3">
        <f>IF(L40&gt;D49,1,0)</f>
        <v>1</v>
      </c>
      <c r="X49" s="3">
        <f>IF(L40&gt;D49+17,1,0)</f>
        <v>1</v>
      </c>
      <c r="Y49" s="3">
        <f t="shared" si="62"/>
        <v>6</v>
      </c>
      <c r="Z49" s="15">
        <f t="shared" si="63"/>
        <v>7</v>
      </c>
      <c r="AA49" s="3">
        <f>IF(M40=D49,1,0)</f>
        <v>0</v>
      </c>
      <c r="AB49" s="3">
        <f>IF(M40&gt;D49,1,0)</f>
        <v>1</v>
      </c>
      <c r="AC49" s="3">
        <f>IF(M40&gt;D49+17,1,0)</f>
        <v>0</v>
      </c>
      <c r="AD49" s="3">
        <f t="shared" si="64"/>
        <v>5</v>
      </c>
      <c r="AE49" s="15">
        <f t="shared" si="65"/>
        <v>5</v>
      </c>
      <c r="AF49" s="3">
        <f>IF(N40=D49,1,0)</f>
        <v>0</v>
      </c>
      <c r="AG49" s="3">
        <f>IF(N40&gt;D49,1,0)</f>
        <v>1</v>
      </c>
      <c r="AH49" s="3">
        <f>IF(N40&gt;D49+17,1,0)</f>
        <v>0</v>
      </c>
      <c r="AI49" s="3"/>
      <c r="AJ49" s="3">
        <f t="shared" si="66"/>
        <v>5</v>
      </c>
      <c r="AK49" s="15">
        <f t="shared" si="67"/>
        <v>6</v>
      </c>
      <c r="AL49" s="2"/>
      <c r="AM49" s="2"/>
      <c r="AN49" s="6">
        <f xml:space="preserve"> IF( K40-D49&lt;0,-1,0)</f>
        <v>0</v>
      </c>
      <c r="AO49" s="6">
        <f xml:space="preserve"> IF(K40-D49&gt;17,C49+2,C49+1)</f>
        <v>5</v>
      </c>
      <c r="AP49" s="6">
        <f t="shared" si="68"/>
        <v>0</v>
      </c>
      <c r="AQ49" s="6"/>
      <c r="AR49" s="6"/>
      <c r="AS49" s="75">
        <f t="shared" si="69"/>
        <v>0</v>
      </c>
      <c r="AT49" s="47">
        <f t="shared" si="70"/>
        <v>0</v>
      </c>
      <c r="AU49" s="6">
        <f xml:space="preserve"> IF( L40-D49&lt;0,-1,0)</f>
        <v>0</v>
      </c>
      <c r="AV49" s="6">
        <f xml:space="preserve"> IF(L40-D49&gt;17,C49+2,C49+1)</f>
        <v>6</v>
      </c>
      <c r="AW49" s="6">
        <f t="shared" si="71"/>
        <v>-1</v>
      </c>
      <c r="AX49" s="6">
        <f t="shared" si="72"/>
        <v>0</v>
      </c>
      <c r="AY49" s="47">
        <f t="shared" si="73"/>
        <v>0</v>
      </c>
      <c r="AZ49" s="6">
        <f xml:space="preserve"> IF( M40-D49&lt;0,-1,0)</f>
        <v>0</v>
      </c>
      <c r="BA49" s="6">
        <f xml:space="preserve"> IF(M40-D49&gt;17,C49+2,C49+1)</f>
        <v>5</v>
      </c>
      <c r="BB49" s="6">
        <f t="shared" si="74"/>
        <v>1</v>
      </c>
      <c r="BC49" s="6">
        <f t="shared" si="75"/>
        <v>1</v>
      </c>
      <c r="BD49" s="47">
        <f t="shared" si="76"/>
        <v>1</v>
      </c>
      <c r="BE49" s="6">
        <f xml:space="preserve"> IF( N40-D49&lt;0,-1,0)</f>
        <v>0</v>
      </c>
      <c r="BF49" s="6">
        <f xml:space="preserve"> IF(N40-D49&gt;17,C49+2,C49+1)</f>
        <v>5</v>
      </c>
      <c r="BG49" s="6">
        <f t="shared" si="77"/>
        <v>0</v>
      </c>
      <c r="BH49" s="6"/>
      <c r="BI49" s="6"/>
      <c r="BJ49" s="6">
        <f t="shared" si="78"/>
        <v>0</v>
      </c>
      <c r="BK49" s="47">
        <f t="shared" si="79"/>
        <v>0</v>
      </c>
    </row>
    <row r="50" spans="2:63" x14ac:dyDescent="0.25">
      <c r="B50" s="29">
        <v>5</v>
      </c>
      <c r="C50" s="29">
        <f>'DAY 1 INPUT'!C10</f>
        <v>4</v>
      </c>
      <c r="D50" s="30">
        <f>'DAY 1 INPUT'!D10</f>
        <v>2</v>
      </c>
      <c r="E50" s="2"/>
      <c r="F50" s="119">
        <f>'DAY 2 INPUT'!J10</f>
        <v>7</v>
      </c>
      <c r="G50" s="119">
        <f>'DAY 2 INPUT'!K10</f>
        <v>10</v>
      </c>
      <c r="H50" s="119">
        <f>'DAY 2 INPUT'!L10</f>
        <v>8</v>
      </c>
      <c r="I50" s="119">
        <f>'DAY 2 INPUT'!M10</f>
        <v>6</v>
      </c>
      <c r="J50" s="2"/>
      <c r="K50" s="31">
        <f t="shared" si="56"/>
        <v>6</v>
      </c>
      <c r="L50" s="31">
        <f t="shared" si="57"/>
        <v>6</v>
      </c>
      <c r="M50" s="31">
        <f t="shared" si="58"/>
        <v>6</v>
      </c>
      <c r="N50" s="31">
        <f t="shared" si="59"/>
        <v>6</v>
      </c>
      <c r="O50" s="9"/>
      <c r="P50" s="3">
        <f>IF(K40=D50,1,0)</f>
        <v>0</v>
      </c>
      <c r="Q50" s="3">
        <f>IF(K40&gt;D50,1,0)</f>
        <v>1</v>
      </c>
      <c r="R50" s="3">
        <f>IF(K40&gt;D50+17,1,0)</f>
        <v>0</v>
      </c>
      <c r="S50" s="3"/>
      <c r="T50" s="3">
        <f t="shared" si="60"/>
        <v>5</v>
      </c>
      <c r="U50" s="15">
        <f t="shared" si="61"/>
        <v>6</v>
      </c>
      <c r="V50" s="3">
        <f>IF(L40=D50,1,0)</f>
        <v>0</v>
      </c>
      <c r="W50" s="3">
        <f>IF(L40&gt;D50,1,0)</f>
        <v>1</v>
      </c>
      <c r="X50" s="3">
        <f>IF(L40&gt;D50+17,1,0)</f>
        <v>1</v>
      </c>
      <c r="Y50" s="3">
        <f t="shared" si="62"/>
        <v>6</v>
      </c>
      <c r="Z50" s="15">
        <f t="shared" si="63"/>
        <v>8</v>
      </c>
      <c r="AA50" s="3">
        <f>IF(M40=D50,1,0)</f>
        <v>0</v>
      </c>
      <c r="AB50" s="3">
        <f>IF(M40&gt;D50,1,0)</f>
        <v>1</v>
      </c>
      <c r="AC50" s="3">
        <f>IF(M40&gt;D50+17,1,0)</f>
        <v>0</v>
      </c>
      <c r="AD50" s="3">
        <f t="shared" si="64"/>
        <v>5</v>
      </c>
      <c r="AE50" s="15">
        <f t="shared" si="65"/>
        <v>7</v>
      </c>
      <c r="AF50" s="3">
        <f>IF(N40=D50,1,0)</f>
        <v>0</v>
      </c>
      <c r="AG50" s="3">
        <f>IF(N40&gt;D50,1,0)</f>
        <v>1</v>
      </c>
      <c r="AH50" s="3">
        <f>IF(N40&gt;D50+17,1,0)</f>
        <v>1</v>
      </c>
      <c r="AI50" s="3"/>
      <c r="AJ50" s="3">
        <f t="shared" si="66"/>
        <v>6</v>
      </c>
      <c r="AK50" s="15">
        <f t="shared" si="67"/>
        <v>4</v>
      </c>
      <c r="AL50" s="2"/>
      <c r="AM50" s="2"/>
      <c r="AN50" s="31">
        <f xml:space="preserve"> IF( K40-D50&lt;0,-1,0)</f>
        <v>0</v>
      </c>
      <c r="AO50" s="31">
        <f xml:space="preserve"> IF(K40-D50&gt;17,C50+2,C50+1)</f>
        <v>5</v>
      </c>
      <c r="AP50" s="31">
        <f t="shared" si="68"/>
        <v>0</v>
      </c>
      <c r="AQ50" s="31"/>
      <c r="AR50" s="31"/>
      <c r="AS50" s="31">
        <f t="shared" si="69"/>
        <v>0</v>
      </c>
      <c r="AT50" s="47">
        <f t="shared" si="70"/>
        <v>0</v>
      </c>
      <c r="AU50" s="31">
        <f xml:space="preserve"> IF( L40-D50&lt;0,-1,0)</f>
        <v>0</v>
      </c>
      <c r="AV50" s="31">
        <f xml:space="preserve"> IF(L40-D50&gt;17,C50+2,C50+1)</f>
        <v>6</v>
      </c>
      <c r="AW50" s="31">
        <f t="shared" si="71"/>
        <v>-2</v>
      </c>
      <c r="AX50" s="31">
        <f t="shared" si="72"/>
        <v>0</v>
      </c>
      <c r="AY50" s="47">
        <f t="shared" si="73"/>
        <v>0</v>
      </c>
      <c r="AZ50" s="31">
        <f xml:space="preserve"> IF( M40-D50&lt;0,-1,0)</f>
        <v>0</v>
      </c>
      <c r="BA50" s="31">
        <f xml:space="preserve"> IF(M40-D50&gt;17,C50+2,C50+1)</f>
        <v>5</v>
      </c>
      <c r="BB50" s="31">
        <f t="shared" si="74"/>
        <v>-1</v>
      </c>
      <c r="BC50" s="31">
        <f t="shared" si="75"/>
        <v>0</v>
      </c>
      <c r="BD50" s="47">
        <f t="shared" si="76"/>
        <v>0</v>
      </c>
      <c r="BE50" s="31">
        <f xml:space="preserve"> IF( N40-D50&lt;0,-1,0)</f>
        <v>0</v>
      </c>
      <c r="BF50" s="31">
        <f xml:space="preserve"> IF(N40-D50&gt;17,C50+2,C50+1)</f>
        <v>6</v>
      </c>
      <c r="BG50" s="31">
        <f t="shared" si="77"/>
        <v>2</v>
      </c>
      <c r="BH50" s="31"/>
      <c r="BI50" s="31"/>
      <c r="BJ50" s="31">
        <f t="shared" si="78"/>
        <v>2</v>
      </c>
      <c r="BK50" s="47">
        <f t="shared" si="79"/>
        <v>2</v>
      </c>
    </row>
    <row r="51" spans="2:63" x14ac:dyDescent="0.25">
      <c r="B51" s="4">
        <v>6</v>
      </c>
      <c r="C51" s="29">
        <f>'DAY 1 INPUT'!C11</f>
        <v>3</v>
      </c>
      <c r="D51" s="30">
        <f>'DAY 1 INPUT'!D11</f>
        <v>18</v>
      </c>
      <c r="E51" s="2"/>
      <c r="F51" s="119">
        <f>'DAY 2 INPUT'!J11</f>
        <v>3</v>
      </c>
      <c r="G51" s="119">
        <f>'DAY 2 INPUT'!K11</f>
        <v>6</v>
      </c>
      <c r="H51" s="119">
        <f>'DAY 2 INPUT'!L11</f>
        <v>3</v>
      </c>
      <c r="I51" s="119">
        <f>'DAY 2 INPUT'!M11</f>
        <v>5</v>
      </c>
      <c r="J51" s="2"/>
      <c r="K51" s="6">
        <f t="shared" si="56"/>
        <v>3</v>
      </c>
      <c r="L51" s="6">
        <f t="shared" si="57"/>
        <v>5</v>
      </c>
      <c r="M51" s="6">
        <f t="shared" si="58"/>
        <v>3</v>
      </c>
      <c r="N51" s="6">
        <f t="shared" si="59"/>
        <v>5</v>
      </c>
      <c r="O51" s="9"/>
      <c r="P51" s="3">
        <f>IF(K40=D51,1,0)</f>
        <v>1</v>
      </c>
      <c r="Q51" s="3">
        <f>IF(K40&gt;D51,1,0)</f>
        <v>0</v>
      </c>
      <c r="R51" s="3">
        <f>IF(K40&gt;D51+17,1,0)</f>
        <v>0</v>
      </c>
      <c r="S51" s="3"/>
      <c r="T51" s="3">
        <f t="shared" si="60"/>
        <v>4</v>
      </c>
      <c r="U51" s="15">
        <f t="shared" si="61"/>
        <v>2</v>
      </c>
      <c r="V51" s="3">
        <f>IF(L40=D51,1,0)</f>
        <v>0</v>
      </c>
      <c r="W51" s="3">
        <f>IF(L40&gt;D51,1,0)</f>
        <v>1</v>
      </c>
      <c r="X51" s="3">
        <f>IF(L40&gt;D51+17,1,0)</f>
        <v>0</v>
      </c>
      <c r="Y51" s="3">
        <f t="shared" si="62"/>
        <v>4</v>
      </c>
      <c r="Z51" s="15">
        <f t="shared" si="63"/>
        <v>5</v>
      </c>
      <c r="AA51" s="3">
        <f>IF(M40=D51,1,0)</f>
        <v>1</v>
      </c>
      <c r="AB51" s="3">
        <f>IF(M40&gt;D51,1,0)</f>
        <v>0</v>
      </c>
      <c r="AC51" s="3">
        <f>IF(M40&gt;D51+17,1,0)</f>
        <v>0</v>
      </c>
      <c r="AD51" s="3">
        <f t="shared" si="64"/>
        <v>4</v>
      </c>
      <c r="AE51" s="15">
        <f t="shared" si="65"/>
        <v>2</v>
      </c>
      <c r="AF51" s="3">
        <f>IF(N40=D51,1,0)</f>
        <v>0</v>
      </c>
      <c r="AG51" s="3">
        <f>IF(N40&gt;D51,1,0)</f>
        <v>1</v>
      </c>
      <c r="AH51" s="3">
        <f>IF(N40&gt;D51+17,1,0)</f>
        <v>0</v>
      </c>
      <c r="AI51" s="3"/>
      <c r="AJ51" s="3">
        <f t="shared" si="66"/>
        <v>4</v>
      </c>
      <c r="AK51" s="15">
        <f t="shared" si="67"/>
        <v>4</v>
      </c>
      <c r="AL51" s="2"/>
      <c r="AM51" s="2"/>
      <c r="AN51" s="6">
        <f xml:space="preserve"> IF( K40-D51&lt;0,-1,0)</f>
        <v>0</v>
      </c>
      <c r="AO51" s="6">
        <f xml:space="preserve"> IF(K40-D51&gt;17,C51+2,C51+1)</f>
        <v>4</v>
      </c>
      <c r="AP51" s="6">
        <f t="shared" si="68"/>
        <v>3</v>
      </c>
      <c r="AQ51" s="6"/>
      <c r="AR51" s="6"/>
      <c r="AS51" s="75">
        <f t="shared" si="69"/>
        <v>3</v>
      </c>
      <c r="AT51" s="47">
        <f t="shared" si="70"/>
        <v>3</v>
      </c>
      <c r="AU51" s="6">
        <f xml:space="preserve"> IF( L40-D51&lt;0,-1,0)</f>
        <v>0</v>
      </c>
      <c r="AV51" s="6">
        <f xml:space="preserve"> IF(L40-D51&gt;17,C51+2,C51+1)</f>
        <v>4</v>
      </c>
      <c r="AW51" s="6">
        <f t="shared" si="71"/>
        <v>0</v>
      </c>
      <c r="AX51" s="6">
        <f t="shared" si="72"/>
        <v>0</v>
      </c>
      <c r="AY51" s="47">
        <f t="shared" si="73"/>
        <v>0</v>
      </c>
      <c r="AZ51" s="6">
        <f xml:space="preserve"> IF( M40-D51&lt;0,-1,0)</f>
        <v>0</v>
      </c>
      <c r="BA51" s="6">
        <f xml:space="preserve"> IF(M40-D51&gt;17,C51+2,C51+1)</f>
        <v>4</v>
      </c>
      <c r="BB51" s="6">
        <f t="shared" si="74"/>
        <v>3</v>
      </c>
      <c r="BC51" s="6">
        <f t="shared" si="75"/>
        <v>3</v>
      </c>
      <c r="BD51" s="47">
        <f t="shared" si="76"/>
        <v>3</v>
      </c>
      <c r="BE51" s="6">
        <f xml:space="preserve"> IF( N40-D51&lt;0,-1,0)</f>
        <v>0</v>
      </c>
      <c r="BF51" s="6">
        <f xml:space="preserve"> IF(N40-D51&gt;17,C51+2,C51+1)</f>
        <v>4</v>
      </c>
      <c r="BG51" s="6">
        <f t="shared" si="77"/>
        <v>1</v>
      </c>
      <c r="BH51" s="6"/>
      <c r="BI51" s="6"/>
      <c r="BJ51" s="6">
        <f t="shared" si="78"/>
        <v>1</v>
      </c>
      <c r="BK51" s="47">
        <f t="shared" si="79"/>
        <v>1</v>
      </c>
    </row>
    <row r="52" spans="2:63" x14ac:dyDescent="0.25">
      <c r="B52" s="29">
        <v>7</v>
      </c>
      <c r="C52" s="29">
        <f>'DAY 1 INPUT'!C12</f>
        <v>4</v>
      </c>
      <c r="D52" s="30">
        <f>'DAY 1 INPUT'!D12</f>
        <v>8</v>
      </c>
      <c r="E52" s="2"/>
      <c r="F52" s="119">
        <f>'DAY 2 INPUT'!J12</f>
        <v>4</v>
      </c>
      <c r="G52" s="119">
        <f>'DAY 2 INPUT'!K12</f>
        <v>8</v>
      </c>
      <c r="H52" s="119">
        <f>'DAY 2 INPUT'!L12</f>
        <v>5</v>
      </c>
      <c r="I52" s="119">
        <f>'DAY 2 INPUT'!M12</f>
        <v>4</v>
      </c>
      <c r="J52" s="2"/>
      <c r="K52" s="31">
        <f t="shared" si="56"/>
        <v>4</v>
      </c>
      <c r="L52" s="31">
        <f t="shared" si="57"/>
        <v>6</v>
      </c>
      <c r="M52" s="31">
        <f t="shared" si="58"/>
        <v>5</v>
      </c>
      <c r="N52" s="31">
        <f t="shared" si="59"/>
        <v>4</v>
      </c>
      <c r="O52" s="9"/>
      <c r="P52" s="3">
        <f>IF(K40=D52,1,0)</f>
        <v>0</v>
      </c>
      <c r="Q52" s="3">
        <f>IF(K40&gt;D52,1,0)</f>
        <v>1</v>
      </c>
      <c r="R52" s="3">
        <f>IF(K40&gt;D52+17,1,0)</f>
        <v>0</v>
      </c>
      <c r="S52" s="3"/>
      <c r="T52" s="3">
        <f t="shared" si="60"/>
        <v>5</v>
      </c>
      <c r="U52" s="15">
        <f t="shared" si="61"/>
        <v>3</v>
      </c>
      <c r="V52" s="3">
        <f>IF(L40=D52,1,0)</f>
        <v>0</v>
      </c>
      <c r="W52" s="3">
        <f>IF(L40&gt;D52,1,0)</f>
        <v>1</v>
      </c>
      <c r="X52" s="3">
        <f>IF(L40&gt;D52+17,1,0)</f>
        <v>1</v>
      </c>
      <c r="Y52" s="3">
        <f t="shared" si="62"/>
        <v>6</v>
      </c>
      <c r="Z52" s="15">
        <f t="shared" si="63"/>
        <v>6</v>
      </c>
      <c r="AA52" s="3">
        <f>IF(M40=D52,1,0)</f>
        <v>0</v>
      </c>
      <c r="AB52" s="3">
        <f>IF(M40&gt;D52,1,0)</f>
        <v>1</v>
      </c>
      <c r="AC52" s="3">
        <f>IF(M40&gt;D52+17,1,0)</f>
        <v>0</v>
      </c>
      <c r="AD52" s="3">
        <f t="shared" si="64"/>
        <v>5</v>
      </c>
      <c r="AE52" s="15">
        <f t="shared" si="65"/>
        <v>4</v>
      </c>
      <c r="AF52" s="3">
        <f>IF(N40=D52,1,0)</f>
        <v>0</v>
      </c>
      <c r="AG52" s="3">
        <f>IF(N40&gt;D52,1,0)</f>
        <v>1</v>
      </c>
      <c r="AH52" s="3">
        <f>IF(N40&gt;D52+17,1,0)</f>
        <v>1</v>
      </c>
      <c r="AI52" s="3"/>
      <c r="AJ52" s="3">
        <f t="shared" si="66"/>
        <v>6</v>
      </c>
      <c r="AK52" s="15">
        <f t="shared" si="67"/>
        <v>2</v>
      </c>
      <c r="AL52" s="2"/>
      <c r="AM52" s="2"/>
      <c r="AN52" s="31">
        <f xml:space="preserve"> IF( K40-D52&lt;0,-1,0)</f>
        <v>0</v>
      </c>
      <c r="AO52" s="31">
        <f xml:space="preserve"> IF(K40-D52&gt;17,C52+2,C52+1)</f>
        <v>5</v>
      </c>
      <c r="AP52" s="31">
        <f t="shared" si="68"/>
        <v>3</v>
      </c>
      <c r="AQ52" s="31"/>
      <c r="AR52" s="31"/>
      <c r="AS52" s="31">
        <f t="shared" si="69"/>
        <v>3</v>
      </c>
      <c r="AT52" s="47">
        <f t="shared" si="70"/>
        <v>3</v>
      </c>
      <c r="AU52" s="31">
        <f xml:space="preserve"> IF( L40-D52&lt;0,-1,0)</f>
        <v>0</v>
      </c>
      <c r="AV52" s="31">
        <f xml:space="preserve"> IF(L40-D52&gt;17,C52+2,C52+1)</f>
        <v>6</v>
      </c>
      <c r="AW52" s="31">
        <f t="shared" si="71"/>
        <v>0</v>
      </c>
      <c r="AX52" s="31">
        <f t="shared" si="72"/>
        <v>0</v>
      </c>
      <c r="AY52" s="47">
        <f t="shared" si="73"/>
        <v>0</v>
      </c>
      <c r="AZ52" s="31">
        <f xml:space="preserve"> IF( M40-D52&lt;0,-1,0)</f>
        <v>0</v>
      </c>
      <c r="BA52" s="31">
        <f xml:space="preserve"> IF(M40-D52&gt;17,C52+2,C52+1)</f>
        <v>5</v>
      </c>
      <c r="BB52" s="31">
        <f t="shared" si="74"/>
        <v>2</v>
      </c>
      <c r="BC52" s="31">
        <f t="shared" si="75"/>
        <v>2</v>
      </c>
      <c r="BD52" s="47">
        <f t="shared" si="76"/>
        <v>2</v>
      </c>
      <c r="BE52" s="31">
        <f xml:space="preserve"> IF( N40-D52&lt;0,-1,0)</f>
        <v>0</v>
      </c>
      <c r="BF52" s="31">
        <f xml:space="preserve"> IF(N40-D52&gt;17,C52+2,C52+1)</f>
        <v>6</v>
      </c>
      <c r="BG52" s="31">
        <f t="shared" si="77"/>
        <v>4</v>
      </c>
      <c r="BH52" s="31"/>
      <c r="BI52" s="31"/>
      <c r="BJ52" s="31">
        <f t="shared" si="78"/>
        <v>4</v>
      </c>
      <c r="BK52" s="47">
        <f t="shared" si="79"/>
        <v>4</v>
      </c>
    </row>
    <row r="53" spans="2:63" x14ac:dyDescent="0.25">
      <c r="B53" s="4">
        <v>8</v>
      </c>
      <c r="C53" s="29">
        <f>'DAY 1 INPUT'!C13</f>
        <v>4</v>
      </c>
      <c r="D53" s="30">
        <f>'DAY 1 INPUT'!D13</f>
        <v>6</v>
      </c>
      <c r="E53" s="2"/>
      <c r="F53" s="119">
        <f>'DAY 2 INPUT'!J13</f>
        <v>5</v>
      </c>
      <c r="G53" s="119">
        <f>'DAY 2 INPUT'!K13</f>
        <v>6</v>
      </c>
      <c r="H53" s="119">
        <f>'DAY 2 INPUT'!L13</f>
        <v>6</v>
      </c>
      <c r="I53" s="119">
        <f>'DAY 2 INPUT'!M13</f>
        <v>7</v>
      </c>
      <c r="J53" s="2"/>
      <c r="K53" s="6">
        <f t="shared" si="56"/>
        <v>5</v>
      </c>
      <c r="L53" s="6">
        <f t="shared" si="57"/>
        <v>6</v>
      </c>
      <c r="M53" s="6">
        <f t="shared" si="58"/>
        <v>6</v>
      </c>
      <c r="N53" s="6">
        <f t="shared" si="59"/>
        <v>6</v>
      </c>
      <c r="O53" s="9"/>
      <c r="P53" s="3">
        <f>IF(K40=D53,1,0)</f>
        <v>0</v>
      </c>
      <c r="Q53" s="3">
        <f>IF(K40&gt;D53,1,0)</f>
        <v>1</v>
      </c>
      <c r="R53" s="3">
        <f>IF(K40&gt;D53+17,1,0)</f>
        <v>0</v>
      </c>
      <c r="S53" s="3"/>
      <c r="T53" s="3">
        <f t="shared" si="60"/>
        <v>5</v>
      </c>
      <c r="U53" s="15">
        <f t="shared" si="61"/>
        <v>4</v>
      </c>
      <c r="V53" s="3">
        <f>IF(L40=D53,1,0)</f>
        <v>0</v>
      </c>
      <c r="W53" s="3">
        <f>IF(L40&gt;D53,1,0)</f>
        <v>1</v>
      </c>
      <c r="X53" s="3">
        <f>IF(L40&gt;D53+17,1,0)</f>
        <v>1</v>
      </c>
      <c r="Y53" s="3">
        <f t="shared" si="62"/>
        <v>6</v>
      </c>
      <c r="Z53" s="15">
        <f t="shared" si="63"/>
        <v>4</v>
      </c>
      <c r="AA53" s="3">
        <f>IF(M40=D53,1,0)</f>
        <v>0</v>
      </c>
      <c r="AB53" s="3">
        <f>IF(M40&gt;D53,1,0)</f>
        <v>1</v>
      </c>
      <c r="AC53" s="3">
        <f>IF(M40&gt;D53+17,1,0)</f>
        <v>0</v>
      </c>
      <c r="AD53" s="3">
        <f t="shared" si="64"/>
        <v>5</v>
      </c>
      <c r="AE53" s="15">
        <f t="shared" si="65"/>
        <v>5</v>
      </c>
      <c r="AF53" s="3">
        <f>IF(N40=D53,1,0)</f>
        <v>0</v>
      </c>
      <c r="AG53" s="3">
        <f>IF(N40&gt;D53,1,0)</f>
        <v>1</v>
      </c>
      <c r="AH53" s="3">
        <f>IF(N40&gt;D53+17,1,0)</f>
        <v>1</v>
      </c>
      <c r="AI53" s="3"/>
      <c r="AJ53" s="3">
        <f t="shared" si="66"/>
        <v>6</v>
      </c>
      <c r="AK53" s="15">
        <f t="shared" si="67"/>
        <v>5</v>
      </c>
      <c r="AL53" s="2"/>
      <c r="AM53" s="2"/>
      <c r="AN53" s="6">
        <f xml:space="preserve"> IF( K40-D53&lt;0,-1,0)</f>
        <v>0</v>
      </c>
      <c r="AO53" s="6">
        <f xml:space="preserve"> IF(K40-D53&gt;17,C53+2,C53+1)</f>
        <v>5</v>
      </c>
      <c r="AP53" s="6">
        <f t="shared" si="68"/>
        <v>2</v>
      </c>
      <c r="AQ53" s="6"/>
      <c r="AR53" s="6"/>
      <c r="AS53" s="75">
        <f t="shared" si="69"/>
        <v>2</v>
      </c>
      <c r="AT53" s="47">
        <f t="shared" si="70"/>
        <v>2</v>
      </c>
      <c r="AU53" s="6">
        <f xml:space="preserve"> IF( L40-D53&lt;0,-1,0)</f>
        <v>0</v>
      </c>
      <c r="AV53" s="6">
        <f xml:space="preserve"> IF(L40-D53&gt;17,C53+2,C53+1)</f>
        <v>6</v>
      </c>
      <c r="AW53" s="6">
        <f t="shared" si="71"/>
        <v>2</v>
      </c>
      <c r="AX53" s="6">
        <f t="shared" si="72"/>
        <v>2</v>
      </c>
      <c r="AY53" s="47">
        <f t="shared" si="73"/>
        <v>2</v>
      </c>
      <c r="AZ53" s="6">
        <f xml:space="preserve"> IF( M40-D53&lt;0,-1,0)</f>
        <v>0</v>
      </c>
      <c r="BA53" s="6">
        <f xml:space="preserve"> IF(M40-D53&gt;17,C53+2,C53+1)</f>
        <v>5</v>
      </c>
      <c r="BB53" s="6">
        <f t="shared" si="74"/>
        <v>1</v>
      </c>
      <c r="BC53" s="6">
        <f t="shared" si="75"/>
        <v>1</v>
      </c>
      <c r="BD53" s="47">
        <f t="shared" si="76"/>
        <v>1</v>
      </c>
      <c r="BE53" s="6">
        <f xml:space="preserve"> IF( N40-D53&lt;0,-1,0)</f>
        <v>0</v>
      </c>
      <c r="BF53" s="6">
        <f xml:space="preserve"> IF(N40-D53&gt;17,C53+2,C53+1)</f>
        <v>6</v>
      </c>
      <c r="BG53" s="6">
        <f t="shared" si="77"/>
        <v>1</v>
      </c>
      <c r="BH53" s="6"/>
      <c r="BI53" s="6"/>
      <c r="BJ53" s="6">
        <f t="shared" si="78"/>
        <v>1</v>
      </c>
      <c r="BK53" s="47">
        <f t="shared" si="79"/>
        <v>1</v>
      </c>
    </row>
    <row r="54" spans="2:63" x14ac:dyDescent="0.25">
      <c r="B54" s="29">
        <v>9</v>
      </c>
      <c r="C54" s="29">
        <f>'DAY 1 INPUT'!C14</f>
        <v>5</v>
      </c>
      <c r="D54" s="30">
        <f>'DAY 1 INPUT'!D14</f>
        <v>12</v>
      </c>
      <c r="E54" s="2"/>
      <c r="F54" s="119">
        <f>'DAY 2 INPUT'!J14</f>
        <v>8</v>
      </c>
      <c r="G54" s="119">
        <f>'DAY 2 INPUT'!K14</f>
        <v>9</v>
      </c>
      <c r="H54" s="119">
        <f>'DAY 2 INPUT'!L14</f>
        <v>5</v>
      </c>
      <c r="I54" s="119">
        <f>'DAY 2 INPUT'!M14</f>
        <v>8</v>
      </c>
      <c r="J54" s="2"/>
      <c r="K54" s="31">
        <f t="shared" si="56"/>
        <v>7</v>
      </c>
      <c r="L54" s="31">
        <f t="shared" si="57"/>
        <v>7</v>
      </c>
      <c r="M54" s="31">
        <f t="shared" si="58"/>
        <v>5</v>
      </c>
      <c r="N54" s="31">
        <f t="shared" si="59"/>
        <v>7</v>
      </c>
      <c r="O54" s="9"/>
      <c r="P54" s="3">
        <f>IF(K40=D54,1,0)</f>
        <v>0</v>
      </c>
      <c r="Q54" s="3">
        <f>IF(K40&gt;D54,1,0)</f>
        <v>1</v>
      </c>
      <c r="R54" s="3">
        <f>IF(K40&gt;D54+17,1,0)</f>
        <v>0</v>
      </c>
      <c r="S54" s="3"/>
      <c r="T54" s="3">
        <f t="shared" si="60"/>
        <v>6</v>
      </c>
      <c r="U54" s="15">
        <f t="shared" si="61"/>
        <v>7</v>
      </c>
      <c r="V54" s="3">
        <f>IF(L40=D54,1,0)</f>
        <v>0</v>
      </c>
      <c r="W54" s="3">
        <f>IF(L40&gt;D54,1,0)</f>
        <v>1</v>
      </c>
      <c r="X54" s="3">
        <f>IF(L40&gt;D54+17,1,0)</f>
        <v>1</v>
      </c>
      <c r="Y54" s="3">
        <f t="shared" si="62"/>
        <v>7</v>
      </c>
      <c r="Z54" s="15">
        <f t="shared" si="63"/>
        <v>7</v>
      </c>
      <c r="AA54" s="3">
        <f>IF(M40=D54,1,0)</f>
        <v>0</v>
      </c>
      <c r="AB54" s="3">
        <f>IF(M40&gt;D54,1,0)</f>
        <v>1</v>
      </c>
      <c r="AC54" s="3">
        <f>IF(M40&gt;D54+17,1,0)</f>
        <v>0</v>
      </c>
      <c r="AD54" s="3">
        <f t="shared" si="64"/>
        <v>6</v>
      </c>
      <c r="AE54" s="15">
        <f t="shared" si="65"/>
        <v>4</v>
      </c>
      <c r="AF54" s="3">
        <f>IF(N40=D54,1,0)</f>
        <v>0</v>
      </c>
      <c r="AG54" s="3">
        <f>IF(N40&gt;D54,1,0)</f>
        <v>1</v>
      </c>
      <c r="AH54" s="3">
        <f>IF(N40&gt;D54+17,1,0)</f>
        <v>0</v>
      </c>
      <c r="AI54" s="3"/>
      <c r="AJ54" s="3">
        <f t="shared" si="66"/>
        <v>6</v>
      </c>
      <c r="AK54" s="15">
        <f t="shared" si="67"/>
        <v>7</v>
      </c>
      <c r="AL54" s="2"/>
      <c r="AM54" s="2"/>
      <c r="AN54" s="31">
        <f xml:space="preserve"> IF( K40-D54&lt;0,-1,0)</f>
        <v>0</v>
      </c>
      <c r="AO54" s="31">
        <f xml:space="preserve"> IF(K40-D54&gt;17,C54+2,C54+1)</f>
        <v>6</v>
      </c>
      <c r="AP54" s="31">
        <f t="shared" si="68"/>
        <v>0</v>
      </c>
      <c r="AQ54" s="31"/>
      <c r="AR54" s="31"/>
      <c r="AS54" s="31">
        <f t="shared" si="69"/>
        <v>0</v>
      </c>
      <c r="AT54" s="47">
        <f t="shared" si="70"/>
        <v>0</v>
      </c>
      <c r="AU54" s="31">
        <f xml:space="preserve"> IF( L40-D54&lt;0,-1,0)</f>
        <v>0</v>
      </c>
      <c r="AV54" s="31">
        <f xml:space="preserve"> IF(L40-D54&gt;17,C54+2,C54+1)</f>
        <v>7</v>
      </c>
      <c r="AW54" s="31">
        <f t="shared" si="71"/>
        <v>0</v>
      </c>
      <c r="AX54" s="31">
        <f t="shared" si="72"/>
        <v>0</v>
      </c>
      <c r="AY54" s="47">
        <f t="shared" si="73"/>
        <v>0</v>
      </c>
      <c r="AZ54" s="31">
        <f xml:space="preserve"> IF( M40-D54&lt;0,-1,0)</f>
        <v>0</v>
      </c>
      <c r="BA54" s="31">
        <f xml:space="preserve"> IF(M40-D54&gt;17,C54+2,C54+1)</f>
        <v>6</v>
      </c>
      <c r="BB54" s="31">
        <f t="shared" si="74"/>
        <v>3</v>
      </c>
      <c r="BC54" s="31">
        <f t="shared" si="75"/>
        <v>3</v>
      </c>
      <c r="BD54" s="47">
        <f t="shared" si="76"/>
        <v>3</v>
      </c>
      <c r="BE54" s="31">
        <f xml:space="preserve"> IF( N40-D54&lt;0,-1,0)</f>
        <v>0</v>
      </c>
      <c r="BF54" s="31">
        <f xml:space="preserve"> IF(N40-D54&gt;17,C54+2,C54+1)</f>
        <v>6</v>
      </c>
      <c r="BG54" s="31">
        <f t="shared" si="77"/>
        <v>0</v>
      </c>
      <c r="BH54" s="31"/>
      <c r="BI54" s="31"/>
      <c r="BJ54" s="31">
        <f t="shared" si="78"/>
        <v>0</v>
      </c>
      <c r="BK54" s="47">
        <f t="shared" si="79"/>
        <v>0</v>
      </c>
    </row>
    <row r="55" spans="2:63" x14ac:dyDescent="0.25">
      <c r="B55" s="4" t="s">
        <v>1</v>
      </c>
      <c r="C55" s="4">
        <f>SUM(C46:C54)</f>
        <v>36</v>
      </c>
      <c r="D55" s="4"/>
      <c r="E55" s="2"/>
      <c r="F55" s="6">
        <f>SUM(F46:F54)</f>
        <v>50</v>
      </c>
      <c r="G55" s="6">
        <f>SUM(G46:G54)</f>
        <v>73</v>
      </c>
      <c r="H55" s="6">
        <f>SUM(H46:H54)</f>
        <v>49</v>
      </c>
      <c r="I55" s="6">
        <f>SUM(I46:I54)</f>
        <v>54</v>
      </c>
      <c r="J55" s="2"/>
      <c r="K55" s="6">
        <f>SUM(K46:K54)</f>
        <v>46</v>
      </c>
      <c r="L55" s="6">
        <f>SUM(L46:L54)</f>
        <v>54</v>
      </c>
      <c r="M55" s="6">
        <f>SUM(M46:M54)</f>
        <v>47</v>
      </c>
      <c r="N55" s="6">
        <f>SUM(N46:N54)</f>
        <v>49</v>
      </c>
      <c r="O55" s="9"/>
      <c r="P55" s="3" t="s">
        <v>8</v>
      </c>
      <c r="Q55" s="3" t="s">
        <v>29</v>
      </c>
      <c r="R55" s="3"/>
      <c r="S55" s="3"/>
      <c r="T55" s="3" t="s">
        <v>8</v>
      </c>
      <c r="U55" s="15">
        <f>SUM(U46:U54)</f>
        <v>41</v>
      </c>
      <c r="V55" s="3" t="s">
        <v>8</v>
      </c>
      <c r="W55" s="3" t="s">
        <v>29</v>
      </c>
      <c r="X55" s="3"/>
      <c r="Y55" s="3" t="s">
        <v>8</v>
      </c>
      <c r="Z55" s="15">
        <f>SUM(Z46:Z54)</f>
        <v>57</v>
      </c>
      <c r="AA55" s="3" t="s">
        <v>8</v>
      </c>
      <c r="AB55" s="3" t="s">
        <v>29</v>
      </c>
      <c r="AC55" s="3"/>
      <c r="AD55" s="3" t="s">
        <v>8</v>
      </c>
      <c r="AE55" s="15">
        <f>SUM(AE46:AE54)</f>
        <v>40</v>
      </c>
      <c r="AF55" s="3" t="s">
        <v>8</v>
      </c>
      <c r="AG55" s="3" t="s">
        <v>29</v>
      </c>
      <c r="AH55" s="3"/>
      <c r="AI55" s="3"/>
      <c r="AJ55" s="3" t="s">
        <v>8</v>
      </c>
      <c r="AK55" s="15">
        <f>SUM(AK46:AK54)</f>
        <v>41</v>
      </c>
      <c r="AL55" s="2"/>
      <c r="AM55" s="2"/>
      <c r="AN55" s="6" t="s">
        <v>8</v>
      </c>
      <c r="AO55" s="6" t="s">
        <v>8</v>
      </c>
      <c r="AP55" s="6"/>
      <c r="AQ55" s="6"/>
      <c r="AR55" s="6"/>
      <c r="AS55" s="6">
        <f>SUM(AS46:AS54)</f>
        <v>13</v>
      </c>
      <c r="AT55" s="48">
        <f>SUM(AT46:AT54)</f>
        <v>13</v>
      </c>
      <c r="AU55" s="6" t="s">
        <v>8</v>
      </c>
      <c r="AV55" s="6" t="s">
        <v>8</v>
      </c>
      <c r="AW55" s="6"/>
      <c r="AX55" s="6">
        <f>SUM(AX46:AX54)</f>
        <v>3</v>
      </c>
      <c r="AY55" s="48">
        <f>SUM(AY46:AY54)</f>
        <v>3</v>
      </c>
      <c r="AZ55" s="6" t="s">
        <v>8</v>
      </c>
      <c r="BA55" s="6" t="s">
        <v>8</v>
      </c>
      <c r="BB55" s="6"/>
      <c r="BC55" s="6">
        <f>SUM(BC46:BC54)</f>
        <v>15</v>
      </c>
      <c r="BD55" s="48">
        <f>SUM(BD46:BD54)</f>
        <v>15</v>
      </c>
      <c r="BE55" s="6" t="s">
        <v>8</v>
      </c>
      <c r="BF55" s="6" t="s">
        <v>8</v>
      </c>
      <c r="BG55" s="6"/>
      <c r="BH55" s="6"/>
      <c r="BI55" s="6"/>
      <c r="BJ55" s="6">
        <f>SUM(BJ46:BJ54)</f>
        <v>13</v>
      </c>
      <c r="BK55" s="48">
        <f>SUM(BK46:BK54)</f>
        <v>13</v>
      </c>
    </row>
    <row r="56" spans="2:63" x14ac:dyDescent="0.25">
      <c r="B56" s="29">
        <v>10</v>
      </c>
      <c r="C56" s="29">
        <f>'DAY 1 INPUT'!C16</f>
        <v>3</v>
      </c>
      <c r="D56" s="30">
        <f>'DAY 1 INPUT'!D16</f>
        <v>15</v>
      </c>
      <c r="E56" s="2"/>
      <c r="F56" s="119">
        <f>'DAY 2 INPUT'!J16</f>
        <v>4</v>
      </c>
      <c r="G56" s="119">
        <f>'DAY 2 INPUT'!K16</f>
        <v>4</v>
      </c>
      <c r="H56" s="119">
        <f>'DAY 2 INPUT'!L16</f>
        <v>4</v>
      </c>
      <c r="I56" s="119">
        <f>'DAY 2 INPUT'!M16</f>
        <v>4</v>
      </c>
      <c r="J56" s="2"/>
      <c r="K56" s="31">
        <f t="shared" ref="K56:K64" si="80">IF(F56-C56 &gt;2,C56+2,F56)</f>
        <v>4</v>
      </c>
      <c r="L56" s="31">
        <f t="shared" ref="L56:L64" si="81">IF(G56-C56 &gt;2,C56+2,G56)</f>
        <v>4</v>
      </c>
      <c r="M56" s="31">
        <f t="shared" ref="M56:M64" si="82">IF(H56-C56 &gt;2,C56+2,H56)</f>
        <v>4</v>
      </c>
      <c r="N56" s="31">
        <f t="shared" ref="N56:N64" si="83">IF(I56-C56 &gt;2,C56+2,I56)</f>
        <v>4</v>
      </c>
      <c r="O56" s="9"/>
      <c r="P56" s="3">
        <f>IF(K40=D56,1,0)</f>
        <v>0</v>
      </c>
      <c r="Q56" s="3">
        <f>IF(K40&gt;D56,1,0)</f>
        <v>1</v>
      </c>
      <c r="R56" s="3">
        <f>IF(K40&gt;D56+17,1,0)</f>
        <v>0</v>
      </c>
      <c r="S56" s="3"/>
      <c r="T56" s="3">
        <f t="shared" ref="T56:T64" si="84">SUM(P56:R56)+C56</f>
        <v>4</v>
      </c>
      <c r="U56" s="15">
        <f t="shared" ref="U56:U64" si="85">(F56-T56)+C56</f>
        <v>3</v>
      </c>
      <c r="V56" s="3">
        <f>IF(L40=D56,1,0)</f>
        <v>0</v>
      </c>
      <c r="W56" s="3">
        <f>IF(L40&gt;D56,1,0)</f>
        <v>1</v>
      </c>
      <c r="X56" s="3">
        <f>IF(L40&gt;D56+17,1,0)</f>
        <v>0</v>
      </c>
      <c r="Y56" s="3">
        <f t="shared" ref="Y56:Y64" si="86">SUM(V56:X56)+C56</f>
        <v>4</v>
      </c>
      <c r="Z56" s="15">
        <f t="shared" ref="Z56:Z64" si="87">(G56-Y56)+C56</f>
        <v>3</v>
      </c>
      <c r="AA56" s="3">
        <f>IF(M40=D56,1,0)</f>
        <v>0</v>
      </c>
      <c r="AB56" s="3">
        <f>IF(M40&gt;D56,1,0)</f>
        <v>1</v>
      </c>
      <c r="AC56" s="3">
        <f>IF(M40&gt;D56+17,1,0)</f>
        <v>0</v>
      </c>
      <c r="AD56" s="3">
        <f t="shared" ref="AD56:AD64" si="88">SUM(AA56:AC56)+C56</f>
        <v>4</v>
      </c>
      <c r="AE56" s="15">
        <f t="shared" ref="AE56:AE64" si="89">(H56-AD56)+C56</f>
        <v>3</v>
      </c>
      <c r="AF56" s="3">
        <f>IF(N40=D56,1,0)</f>
        <v>0</v>
      </c>
      <c r="AG56" s="3">
        <f>IF(N40&gt;D56,1,0)</f>
        <v>1</v>
      </c>
      <c r="AH56" s="3">
        <f>IF(N40&gt;D56+17,1,0)</f>
        <v>0</v>
      </c>
      <c r="AI56" s="3"/>
      <c r="AJ56" s="3">
        <f t="shared" ref="AJ56:AJ64" si="90">SUM(AF56:AH56)+C56</f>
        <v>4</v>
      </c>
      <c r="AK56" s="15">
        <f t="shared" ref="AK56:AK64" si="91">(I56-AJ56)+C56</f>
        <v>3</v>
      </c>
      <c r="AL56" s="2"/>
      <c r="AM56" s="2"/>
      <c r="AN56" s="31">
        <f xml:space="preserve"> IF( K40-D56&lt;0,-1,0)</f>
        <v>0</v>
      </c>
      <c r="AO56" s="31">
        <f xml:space="preserve"> IF(K40-D56&gt;17,C56+2,C56+1)</f>
        <v>4</v>
      </c>
      <c r="AP56" s="31">
        <f t="shared" ref="AP56:AP64" si="92">(AO56+2)-F56</f>
        <v>2</v>
      </c>
      <c r="AQ56" s="31"/>
      <c r="AR56" s="31"/>
      <c r="AS56" s="31">
        <f t="shared" ref="AS56:AS64" si="93">IF(AP56&lt;0,0,AP56+AN56)</f>
        <v>2</v>
      </c>
      <c r="AT56" s="47">
        <f t="shared" ref="AT56:AT64" si="94">IF(AS56&lt;0,0,AS56)</f>
        <v>2</v>
      </c>
      <c r="AU56" s="31">
        <f xml:space="preserve"> IF( L40-D56&lt;0,-1,0)</f>
        <v>0</v>
      </c>
      <c r="AV56" s="31">
        <f xml:space="preserve"> IF(L40-D56&gt;17,C56+2,C56+1)</f>
        <v>4</v>
      </c>
      <c r="AW56" s="31">
        <f t="shared" ref="AW56:AW64" si="95">(AV56+2)-G56</f>
        <v>2</v>
      </c>
      <c r="AX56" s="31">
        <f t="shared" ref="AX56:AX64" si="96" xml:space="preserve"> IF(AW56&lt;0, 0, AW56+AU56)</f>
        <v>2</v>
      </c>
      <c r="AY56" s="47">
        <f t="shared" ref="AY56:AY64" si="97">IF(AX56&lt;0,0,AX56)</f>
        <v>2</v>
      </c>
      <c r="AZ56" s="31">
        <f xml:space="preserve"> IF( M40-D56&lt;0,-1,0)</f>
        <v>0</v>
      </c>
      <c r="BA56" s="31">
        <f xml:space="preserve"> IF(M40-D56&gt;17,C56+2,C56+1)</f>
        <v>4</v>
      </c>
      <c r="BB56" s="31">
        <f t="shared" ref="BB56:BB64" si="98">(BA56+2)-H56</f>
        <v>2</v>
      </c>
      <c r="BC56" s="31">
        <f t="shared" ref="BC56:BC64" si="99">IF(BB56&lt;0,0,BB56+AZ56)</f>
        <v>2</v>
      </c>
      <c r="BD56" s="47">
        <f t="shared" ref="BD56:BD64" si="100">IF(BC56&lt;0,0,BC56)</f>
        <v>2</v>
      </c>
      <c r="BE56" s="31">
        <f xml:space="preserve"> IF( N40-D56&lt;0,-1,0)</f>
        <v>0</v>
      </c>
      <c r="BF56" s="31">
        <f xml:space="preserve"> IF(N40-D56&gt;17,C56+2,C56+1)</f>
        <v>4</v>
      </c>
      <c r="BG56" s="31">
        <f t="shared" ref="BG56:BG64" si="101">(BF56+2)-I56</f>
        <v>2</v>
      </c>
      <c r="BH56" s="31"/>
      <c r="BI56" s="31"/>
      <c r="BJ56" s="31">
        <f t="shared" ref="BJ56:BJ64" si="102" xml:space="preserve"> IF(BG56&lt;0, 0, BG56+BE56)</f>
        <v>2</v>
      </c>
      <c r="BK56" s="47">
        <f t="shared" ref="BK56:BK64" si="103">IF(BJ56&lt;0,0,BJ56)</f>
        <v>2</v>
      </c>
    </row>
    <row r="57" spans="2:63" x14ac:dyDescent="0.25">
      <c r="B57" s="4">
        <v>11</v>
      </c>
      <c r="C57" s="29">
        <f>'DAY 1 INPUT'!C17</f>
        <v>4</v>
      </c>
      <c r="D57" s="30">
        <f>'DAY 1 INPUT'!D17</f>
        <v>13</v>
      </c>
      <c r="E57" s="2"/>
      <c r="F57" s="119">
        <f>'DAY 2 INPUT'!J17</f>
        <v>4</v>
      </c>
      <c r="G57" s="119">
        <f>'DAY 2 INPUT'!K17</f>
        <v>6</v>
      </c>
      <c r="H57" s="119">
        <f>'DAY 2 INPUT'!L17</f>
        <v>5</v>
      </c>
      <c r="I57" s="119">
        <f>'DAY 2 INPUT'!M17</f>
        <v>6</v>
      </c>
      <c r="J57" s="2"/>
      <c r="K57" s="6">
        <f t="shared" si="80"/>
        <v>4</v>
      </c>
      <c r="L57" s="6">
        <f t="shared" si="81"/>
        <v>6</v>
      </c>
      <c r="M57" s="6">
        <f t="shared" si="82"/>
        <v>5</v>
      </c>
      <c r="N57" s="6">
        <f t="shared" si="83"/>
        <v>6</v>
      </c>
      <c r="O57" s="9"/>
      <c r="P57" s="3">
        <f>IF(K40=D57,1,0)</f>
        <v>0</v>
      </c>
      <c r="Q57" s="3">
        <f>IF(K40&gt;D57,1,0)</f>
        <v>1</v>
      </c>
      <c r="R57" s="3">
        <f>IF(K40&gt;D57+17,1,0)</f>
        <v>0</v>
      </c>
      <c r="S57" s="3"/>
      <c r="T57" s="3">
        <f t="shared" si="84"/>
        <v>5</v>
      </c>
      <c r="U57" s="15">
        <f t="shared" si="85"/>
        <v>3</v>
      </c>
      <c r="V57" s="3">
        <f>IF(L40=D57,1,0)</f>
        <v>0</v>
      </c>
      <c r="W57" s="3">
        <f>IF(L40&gt;D57,1,0)</f>
        <v>1</v>
      </c>
      <c r="X57" s="3">
        <f>IF(L40&gt;D57+17,1,0)</f>
        <v>1</v>
      </c>
      <c r="Y57" s="3">
        <f t="shared" si="86"/>
        <v>6</v>
      </c>
      <c r="Z57" s="15">
        <f t="shared" si="87"/>
        <v>4</v>
      </c>
      <c r="AA57" s="3">
        <f>IF(M40=D57,1,0)</f>
        <v>0</v>
      </c>
      <c r="AB57" s="3">
        <f>IF(M40&gt;D57,1,0)</f>
        <v>1</v>
      </c>
      <c r="AC57" s="3">
        <f>IF(M40&gt;D57+17,1,0)</f>
        <v>0</v>
      </c>
      <c r="AD57" s="3">
        <f t="shared" si="88"/>
        <v>5</v>
      </c>
      <c r="AE57" s="15">
        <f t="shared" si="89"/>
        <v>4</v>
      </c>
      <c r="AF57" s="3">
        <f>IF(N40=D57,1,0)</f>
        <v>0</v>
      </c>
      <c r="AG57" s="3">
        <f>IF(N40&gt;D57,1,0)</f>
        <v>1</v>
      </c>
      <c r="AH57" s="3">
        <f>IF(N40&gt;D57+17,1,0)</f>
        <v>0</v>
      </c>
      <c r="AI57" s="3"/>
      <c r="AJ57" s="3">
        <f t="shared" si="90"/>
        <v>5</v>
      </c>
      <c r="AK57" s="15">
        <f t="shared" si="91"/>
        <v>5</v>
      </c>
      <c r="AL57" s="2"/>
      <c r="AM57" s="2"/>
      <c r="AN57" s="6">
        <f xml:space="preserve"> IF( K40-D57&lt;0,-1,0)</f>
        <v>0</v>
      </c>
      <c r="AO57" s="6">
        <f xml:space="preserve"> IF(K40-D57&gt;17,C57+2,C57+1)</f>
        <v>5</v>
      </c>
      <c r="AP57" s="6">
        <f t="shared" si="92"/>
        <v>3</v>
      </c>
      <c r="AQ57" s="6"/>
      <c r="AR57" s="6"/>
      <c r="AS57" s="75">
        <f t="shared" si="93"/>
        <v>3</v>
      </c>
      <c r="AT57" s="47">
        <f t="shared" si="94"/>
        <v>3</v>
      </c>
      <c r="AU57" s="6">
        <f xml:space="preserve"> IF( L40-D57&lt;0,-1,0)</f>
        <v>0</v>
      </c>
      <c r="AV57" s="6">
        <f xml:space="preserve"> IF(L40-D57&gt;17,C57+2,C57+1)</f>
        <v>6</v>
      </c>
      <c r="AW57" s="6">
        <f t="shared" si="95"/>
        <v>2</v>
      </c>
      <c r="AX57" s="6">
        <f t="shared" si="96"/>
        <v>2</v>
      </c>
      <c r="AY57" s="47">
        <f t="shared" si="97"/>
        <v>2</v>
      </c>
      <c r="AZ57" s="6">
        <f xml:space="preserve"> IF( M40-D57&lt;0,-1,0)</f>
        <v>0</v>
      </c>
      <c r="BA57" s="6">
        <f xml:space="preserve"> IF(M40-D57&gt;17,C57+2,C57+1)</f>
        <v>5</v>
      </c>
      <c r="BB57" s="6">
        <f t="shared" si="98"/>
        <v>2</v>
      </c>
      <c r="BC57" s="6">
        <f t="shared" si="99"/>
        <v>2</v>
      </c>
      <c r="BD57" s="47">
        <f t="shared" si="100"/>
        <v>2</v>
      </c>
      <c r="BE57" s="6">
        <f xml:space="preserve"> IF( N40-D57&lt;0,-1,0)</f>
        <v>0</v>
      </c>
      <c r="BF57" s="6">
        <f xml:space="preserve"> IF(N40-D57&gt;17,C57+2,C57+1)</f>
        <v>5</v>
      </c>
      <c r="BG57" s="6">
        <f t="shared" si="101"/>
        <v>1</v>
      </c>
      <c r="BH57" s="6"/>
      <c r="BI57" s="6"/>
      <c r="BJ57" s="6">
        <f t="shared" si="102"/>
        <v>1</v>
      </c>
      <c r="BK57" s="47">
        <f t="shared" si="103"/>
        <v>1</v>
      </c>
    </row>
    <row r="58" spans="2:63" x14ac:dyDescent="0.25">
      <c r="B58" s="29">
        <v>12</v>
      </c>
      <c r="C58" s="29">
        <f>'DAY 1 INPUT'!C18</f>
        <v>4</v>
      </c>
      <c r="D58" s="30">
        <f>'DAY 1 INPUT'!D18</f>
        <v>3</v>
      </c>
      <c r="E58" s="2"/>
      <c r="F58" s="119">
        <f>'DAY 2 INPUT'!J18</f>
        <v>6</v>
      </c>
      <c r="G58" s="119">
        <f>'DAY 2 INPUT'!K18</f>
        <v>6</v>
      </c>
      <c r="H58" s="119">
        <f>'DAY 2 INPUT'!L18</f>
        <v>6</v>
      </c>
      <c r="I58" s="119">
        <f>'DAY 2 INPUT'!M18</f>
        <v>7</v>
      </c>
      <c r="J58" s="2"/>
      <c r="K58" s="31">
        <f t="shared" si="80"/>
        <v>6</v>
      </c>
      <c r="L58" s="31">
        <f t="shared" si="81"/>
        <v>6</v>
      </c>
      <c r="M58" s="31">
        <f t="shared" si="82"/>
        <v>6</v>
      </c>
      <c r="N58" s="31">
        <f t="shared" si="83"/>
        <v>6</v>
      </c>
      <c r="O58" s="9"/>
      <c r="P58" s="3">
        <f>IF(K40=D58,1,0)</f>
        <v>0</v>
      </c>
      <c r="Q58" s="3">
        <f>IF(K40&gt;D58,1,0)</f>
        <v>1</v>
      </c>
      <c r="R58" s="3">
        <f>IF(K40&gt;D58+17,1,0)</f>
        <v>0</v>
      </c>
      <c r="S58" s="3"/>
      <c r="T58" s="3">
        <f t="shared" si="84"/>
        <v>5</v>
      </c>
      <c r="U58" s="15">
        <f t="shared" si="85"/>
        <v>5</v>
      </c>
      <c r="V58" s="3">
        <f>IF(L40=D58,1,0)</f>
        <v>0</v>
      </c>
      <c r="W58" s="3">
        <f>IF(L40&gt;D58,1,0)</f>
        <v>1</v>
      </c>
      <c r="X58" s="3">
        <f>IF(L40&gt;D58+17,1,0)</f>
        <v>1</v>
      </c>
      <c r="Y58" s="3">
        <f t="shared" si="86"/>
        <v>6</v>
      </c>
      <c r="Z58" s="15">
        <f t="shared" si="87"/>
        <v>4</v>
      </c>
      <c r="AA58" s="3">
        <f>IF(M40=D58,1,0)</f>
        <v>0</v>
      </c>
      <c r="AB58" s="3">
        <f>IF(M40&gt;D58,1,0)</f>
        <v>1</v>
      </c>
      <c r="AC58" s="3">
        <f>IF(M40&gt;D58+17,1,0)</f>
        <v>0</v>
      </c>
      <c r="AD58" s="3">
        <f t="shared" si="88"/>
        <v>5</v>
      </c>
      <c r="AE58" s="15">
        <f t="shared" si="89"/>
        <v>5</v>
      </c>
      <c r="AF58" s="3">
        <f>IF(N40=D58,1,0)</f>
        <v>0</v>
      </c>
      <c r="AG58" s="3">
        <f>IF(N40&gt;D58,1,0)</f>
        <v>1</v>
      </c>
      <c r="AH58" s="3">
        <f>IF(N40&gt;D58+17,1,0)</f>
        <v>1</v>
      </c>
      <c r="AI58" s="3"/>
      <c r="AJ58" s="3">
        <f t="shared" si="90"/>
        <v>6</v>
      </c>
      <c r="AK58" s="15">
        <f t="shared" si="91"/>
        <v>5</v>
      </c>
      <c r="AL58" s="2"/>
      <c r="AM58" s="2"/>
      <c r="AN58" s="31">
        <f xml:space="preserve"> IF( K40-D58&lt;0,-1,0)</f>
        <v>0</v>
      </c>
      <c r="AO58" s="31">
        <f xml:space="preserve"> IF(K40-D58&gt;17,C58+2,C58+1)</f>
        <v>5</v>
      </c>
      <c r="AP58" s="31">
        <f t="shared" si="92"/>
        <v>1</v>
      </c>
      <c r="AQ58" s="31"/>
      <c r="AR58" s="31"/>
      <c r="AS58" s="31">
        <f t="shared" si="93"/>
        <v>1</v>
      </c>
      <c r="AT58" s="47">
        <f t="shared" si="94"/>
        <v>1</v>
      </c>
      <c r="AU58" s="31">
        <f xml:space="preserve"> IF( L40-D58&lt;0,-1,0)</f>
        <v>0</v>
      </c>
      <c r="AV58" s="31">
        <f xml:space="preserve"> IF(L40-D58&gt;17,C58+2,C58+1)</f>
        <v>6</v>
      </c>
      <c r="AW58" s="31">
        <f t="shared" si="95"/>
        <v>2</v>
      </c>
      <c r="AX58" s="31">
        <f t="shared" si="96"/>
        <v>2</v>
      </c>
      <c r="AY58" s="47">
        <f t="shared" si="97"/>
        <v>2</v>
      </c>
      <c r="AZ58" s="31">
        <f xml:space="preserve"> IF( M40-D58&lt;0,-1,0)</f>
        <v>0</v>
      </c>
      <c r="BA58" s="31">
        <f xml:space="preserve"> IF(M40-D58&gt;17,C58+2,C58+1)</f>
        <v>5</v>
      </c>
      <c r="BB58" s="31">
        <f t="shared" si="98"/>
        <v>1</v>
      </c>
      <c r="BC58" s="31">
        <f t="shared" si="99"/>
        <v>1</v>
      </c>
      <c r="BD58" s="47">
        <f t="shared" si="100"/>
        <v>1</v>
      </c>
      <c r="BE58" s="31">
        <f xml:space="preserve"> IF( N40-D58&lt;0,-1,0)</f>
        <v>0</v>
      </c>
      <c r="BF58" s="31">
        <f xml:space="preserve"> IF(N40-D58&gt;17,C58+2,C58+1)</f>
        <v>6</v>
      </c>
      <c r="BG58" s="31">
        <f t="shared" si="101"/>
        <v>1</v>
      </c>
      <c r="BH58" s="31"/>
      <c r="BI58" s="31"/>
      <c r="BJ58" s="31">
        <f t="shared" si="102"/>
        <v>1</v>
      </c>
      <c r="BK58" s="47">
        <f t="shared" si="103"/>
        <v>1</v>
      </c>
    </row>
    <row r="59" spans="2:63" x14ac:dyDescent="0.25">
      <c r="B59" s="14">
        <v>13</v>
      </c>
      <c r="C59" s="29">
        <f>'DAY 1 INPUT'!C19</f>
        <v>4</v>
      </c>
      <c r="D59" s="30">
        <f>'DAY 1 INPUT'!D19</f>
        <v>7</v>
      </c>
      <c r="E59" s="23"/>
      <c r="F59" s="119">
        <f>'DAY 2 INPUT'!J19</f>
        <v>8</v>
      </c>
      <c r="G59" s="119">
        <f>'DAY 2 INPUT'!K19</f>
        <v>7</v>
      </c>
      <c r="H59" s="119">
        <f>'DAY 2 INPUT'!L19</f>
        <v>10</v>
      </c>
      <c r="I59" s="119">
        <f>'DAY 2 INPUT'!M19</f>
        <v>7</v>
      </c>
      <c r="J59" s="2"/>
      <c r="K59" s="6">
        <f t="shared" si="80"/>
        <v>6</v>
      </c>
      <c r="L59" s="6">
        <f t="shared" si="81"/>
        <v>6</v>
      </c>
      <c r="M59" s="6">
        <f t="shared" si="82"/>
        <v>6</v>
      </c>
      <c r="N59" s="6">
        <f t="shared" si="83"/>
        <v>6</v>
      </c>
      <c r="O59" s="9"/>
      <c r="P59" s="3">
        <f>IF(K40=D59,1,0)</f>
        <v>0</v>
      </c>
      <c r="Q59" s="3">
        <f>IF(K40&gt;D59,1,0)</f>
        <v>1</v>
      </c>
      <c r="R59" s="3">
        <f>IF(K40&gt;D59+17,1,0)</f>
        <v>0</v>
      </c>
      <c r="S59" s="3"/>
      <c r="T59" s="3">
        <f t="shared" si="84"/>
        <v>5</v>
      </c>
      <c r="U59" s="15">
        <f t="shared" si="85"/>
        <v>7</v>
      </c>
      <c r="V59" s="3">
        <f>IF(L40=D59,1,0)</f>
        <v>0</v>
      </c>
      <c r="W59" s="3">
        <f>IF(L40&gt;D59,1,0)</f>
        <v>1</v>
      </c>
      <c r="X59" s="3">
        <f>IF(L40&gt;D59+17,1,0)</f>
        <v>1</v>
      </c>
      <c r="Y59" s="3">
        <f t="shared" si="86"/>
        <v>6</v>
      </c>
      <c r="Z59" s="15">
        <f t="shared" si="87"/>
        <v>5</v>
      </c>
      <c r="AA59" s="3">
        <f>IF(M40=D59,1,0)</f>
        <v>0</v>
      </c>
      <c r="AB59" s="3">
        <f>IF(M40&gt;D59,1,0)</f>
        <v>1</v>
      </c>
      <c r="AC59" s="3">
        <f>IF(M40&gt;D59+17,1,0)</f>
        <v>0</v>
      </c>
      <c r="AD59" s="3">
        <f t="shared" si="88"/>
        <v>5</v>
      </c>
      <c r="AE59" s="15">
        <f t="shared" si="89"/>
        <v>9</v>
      </c>
      <c r="AF59" s="3">
        <f>IF(N40=D59,1,0)</f>
        <v>0</v>
      </c>
      <c r="AG59" s="3">
        <f>IF(N40&gt;D59,1,0)</f>
        <v>1</v>
      </c>
      <c r="AH59" s="3">
        <f>IF(N40&gt;D59+17,1,0)</f>
        <v>1</v>
      </c>
      <c r="AI59" s="3"/>
      <c r="AJ59" s="3">
        <f t="shared" si="90"/>
        <v>6</v>
      </c>
      <c r="AK59" s="15">
        <f t="shared" si="91"/>
        <v>5</v>
      </c>
      <c r="AL59" s="2"/>
      <c r="AM59" s="2"/>
      <c r="AN59" s="6">
        <f xml:space="preserve"> IF( K40-D59&lt;0,-1,0)</f>
        <v>0</v>
      </c>
      <c r="AO59" s="6">
        <f xml:space="preserve"> IF(K40-D59&gt;17,C59+2,C59+1)</f>
        <v>5</v>
      </c>
      <c r="AP59" s="6">
        <f t="shared" si="92"/>
        <v>-1</v>
      </c>
      <c r="AQ59" s="6"/>
      <c r="AR59" s="6"/>
      <c r="AS59" s="75">
        <f t="shared" si="93"/>
        <v>0</v>
      </c>
      <c r="AT59" s="47">
        <f t="shared" si="94"/>
        <v>0</v>
      </c>
      <c r="AU59" s="6">
        <f xml:space="preserve"> IF( L40-D59&lt;0,-1,0)</f>
        <v>0</v>
      </c>
      <c r="AV59" s="6">
        <f xml:space="preserve"> IF(L40-D59&gt;17,C59+2,C59+1)</f>
        <v>6</v>
      </c>
      <c r="AW59" s="6">
        <f t="shared" si="95"/>
        <v>1</v>
      </c>
      <c r="AX59" s="6">
        <f t="shared" si="96"/>
        <v>1</v>
      </c>
      <c r="AY59" s="47">
        <f t="shared" si="97"/>
        <v>1</v>
      </c>
      <c r="AZ59" s="6">
        <f xml:space="preserve"> IF( M40-D59&lt;0,-1,0)</f>
        <v>0</v>
      </c>
      <c r="BA59" s="6">
        <f xml:space="preserve"> IF(M40-D59&gt;17,C59+2,C59+1)</f>
        <v>5</v>
      </c>
      <c r="BB59" s="6">
        <f t="shared" si="98"/>
        <v>-3</v>
      </c>
      <c r="BC59" s="6">
        <f t="shared" si="99"/>
        <v>0</v>
      </c>
      <c r="BD59" s="47">
        <f t="shared" si="100"/>
        <v>0</v>
      </c>
      <c r="BE59" s="6">
        <f xml:space="preserve"> IF( N40-D59&lt;0,-1,0)</f>
        <v>0</v>
      </c>
      <c r="BF59" s="6">
        <f xml:space="preserve"> IF(N40-D59&gt;17,C59+2,C59+1)</f>
        <v>6</v>
      </c>
      <c r="BG59" s="6">
        <f t="shared" si="101"/>
        <v>1</v>
      </c>
      <c r="BH59" s="6"/>
      <c r="BI59" s="6"/>
      <c r="BJ59" s="6">
        <f t="shared" si="102"/>
        <v>1</v>
      </c>
      <c r="BK59" s="47">
        <f t="shared" si="103"/>
        <v>1</v>
      </c>
    </row>
    <row r="60" spans="2:63" x14ac:dyDescent="0.25">
      <c r="B60" s="29">
        <v>14</v>
      </c>
      <c r="C60" s="29">
        <f>'DAY 1 INPUT'!C20</f>
        <v>3</v>
      </c>
      <c r="D60" s="30">
        <f>'DAY 1 INPUT'!D20</f>
        <v>9</v>
      </c>
      <c r="E60" s="2"/>
      <c r="F60" s="119">
        <f>'DAY 2 INPUT'!J20</f>
        <v>3</v>
      </c>
      <c r="G60" s="119">
        <f>'DAY 2 INPUT'!K20</f>
        <v>5</v>
      </c>
      <c r="H60" s="119">
        <f>'DAY 2 INPUT'!L20</f>
        <v>3</v>
      </c>
      <c r="I60" s="119">
        <f>'DAY 2 INPUT'!M20</f>
        <v>5</v>
      </c>
      <c r="J60" s="2"/>
      <c r="K60" s="31">
        <f t="shared" si="80"/>
        <v>3</v>
      </c>
      <c r="L60" s="31">
        <f t="shared" si="81"/>
        <v>5</v>
      </c>
      <c r="M60" s="31">
        <f t="shared" si="82"/>
        <v>3</v>
      </c>
      <c r="N60" s="31">
        <f t="shared" si="83"/>
        <v>5</v>
      </c>
      <c r="O60" s="9"/>
      <c r="P60" s="3">
        <f>IF(K40=D60,1,0)</f>
        <v>0</v>
      </c>
      <c r="Q60" s="3">
        <f>IF(K40&gt;D60,1,0)</f>
        <v>1</v>
      </c>
      <c r="R60" s="3">
        <f>IF(K40&gt;D60+17,1,0)</f>
        <v>0</v>
      </c>
      <c r="S60" s="3"/>
      <c r="T60" s="3">
        <f t="shared" si="84"/>
        <v>4</v>
      </c>
      <c r="U60" s="15">
        <f t="shared" si="85"/>
        <v>2</v>
      </c>
      <c r="V60" s="3">
        <f>IF(L40=D60,1,0)</f>
        <v>0</v>
      </c>
      <c r="W60" s="3">
        <f>IF(L40&gt;D60,1,0)</f>
        <v>1</v>
      </c>
      <c r="X60" s="3">
        <f>IF(L40&gt;D60+17,1,0)</f>
        <v>1</v>
      </c>
      <c r="Y60" s="3">
        <f t="shared" si="86"/>
        <v>5</v>
      </c>
      <c r="Z60" s="15">
        <f t="shared" si="87"/>
        <v>3</v>
      </c>
      <c r="AA60" s="3">
        <f>IF(M40=D60,1,0)</f>
        <v>0</v>
      </c>
      <c r="AB60" s="3">
        <f>IF(M40&gt;D60,1,0)</f>
        <v>1</v>
      </c>
      <c r="AC60" s="3">
        <f>IF(M40&gt;D60+17,1,0)</f>
        <v>0</v>
      </c>
      <c r="AD60" s="3">
        <f t="shared" si="88"/>
        <v>4</v>
      </c>
      <c r="AE60" s="15">
        <f t="shared" si="89"/>
        <v>2</v>
      </c>
      <c r="AF60" s="3">
        <f>IF(N40=D60,1,0)</f>
        <v>0</v>
      </c>
      <c r="AG60" s="3">
        <f>IF(N40&gt;D60,1,0)</f>
        <v>1</v>
      </c>
      <c r="AH60" s="3">
        <f>IF(N40&gt;D60+17,1,0)</f>
        <v>1</v>
      </c>
      <c r="AI60" s="3"/>
      <c r="AJ60" s="3">
        <f t="shared" si="90"/>
        <v>5</v>
      </c>
      <c r="AK60" s="15">
        <f t="shared" si="91"/>
        <v>3</v>
      </c>
      <c r="AL60" s="2"/>
      <c r="AM60" s="2"/>
      <c r="AN60" s="31">
        <f xml:space="preserve"> IF( K40-D60&lt;0,-1,0)</f>
        <v>0</v>
      </c>
      <c r="AO60" s="31">
        <f xml:space="preserve"> IF(K40-D60&gt;17,C60+2,C60+1)</f>
        <v>4</v>
      </c>
      <c r="AP60" s="31">
        <f t="shared" si="92"/>
        <v>3</v>
      </c>
      <c r="AQ60" s="31"/>
      <c r="AR60" s="31"/>
      <c r="AS60" s="31">
        <f t="shared" si="93"/>
        <v>3</v>
      </c>
      <c r="AT60" s="47">
        <f t="shared" si="94"/>
        <v>3</v>
      </c>
      <c r="AU60" s="31">
        <f xml:space="preserve"> IF( L40-D60&lt;0,-1,0)</f>
        <v>0</v>
      </c>
      <c r="AV60" s="31">
        <f xml:space="preserve"> IF(L40-D60&gt;17,C60+2,C60+1)</f>
        <v>5</v>
      </c>
      <c r="AW60" s="31">
        <f t="shared" si="95"/>
        <v>2</v>
      </c>
      <c r="AX60" s="31">
        <f t="shared" si="96"/>
        <v>2</v>
      </c>
      <c r="AY60" s="47">
        <f t="shared" si="97"/>
        <v>2</v>
      </c>
      <c r="AZ60" s="31">
        <f xml:space="preserve"> IF( M40-D60&lt;0,-1,0)</f>
        <v>0</v>
      </c>
      <c r="BA60" s="31">
        <f xml:space="preserve"> IF(M40-D60&gt;17,C60+2,C60+1)</f>
        <v>4</v>
      </c>
      <c r="BB60" s="31">
        <f t="shared" si="98"/>
        <v>3</v>
      </c>
      <c r="BC60" s="31">
        <f t="shared" si="99"/>
        <v>3</v>
      </c>
      <c r="BD60" s="47">
        <f t="shared" si="100"/>
        <v>3</v>
      </c>
      <c r="BE60" s="31">
        <f xml:space="preserve"> IF( N40-D60&lt;0,-1,0)</f>
        <v>0</v>
      </c>
      <c r="BF60" s="31">
        <f xml:space="preserve"> IF(N40-D60&gt;17,C60+2,C60+1)</f>
        <v>5</v>
      </c>
      <c r="BG60" s="31">
        <f t="shared" si="101"/>
        <v>2</v>
      </c>
      <c r="BH60" s="31"/>
      <c r="BI60" s="31"/>
      <c r="BJ60" s="31">
        <f t="shared" si="102"/>
        <v>2</v>
      </c>
      <c r="BK60" s="47">
        <f t="shared" si="103"/>
        <v>2</v>
      </c>
    </row>
    <row r="61" spans="2:63" x14ac:dyDescent="0.25">
      <c r="B61" s="4">
        <v>15</v>
      </c>
      <c r="C61" s="29">
        <f>'DAY 1 INPUT'!C21</f>
        <v>5</v>
      </c>
      <c r="D61" s="30">
        <f>'DAY 1 INPUT'!D21</f>
        <v>1</v>
      </c>
      <c r="E61" s="2"/>
      <c r="F61" s="119">
        <f>'DAY 2 INPUT'!J21</f>
        <v>8</v>
      </c>
      <c r="G61" s="119">
        <f>'DAY 2 INPUT'!K21</f>
        <v>9</v>
      </c>
      <c r="H61" s="119">
        <f>'DAY 2 INPUT'!L21</f>
        <v>6</v>
      </c>
      <c r="I61" s="119">
        <f>'DAY 2 INPUT'!M21</f>
        <v>8</v>
      </c>
      <c r="J61" s="2"/>
      <c r="K61" s="6">
        <f t="shared" si="80"/>
        <v>7</v>
      </c>
      <c r="L61" s="6">
        <f t="shared" si="81"/>
        <v>7</v>
      </c>
      <c r="M61" s="6">
        <f t="shared" si="82"/>
        <v>6</v>
      </c>
      <c r="N61" s="6">
        <f t="shared" si="83"/>
        <v>7</v>
      </c>
      <c r="O61" s="9"/>
      <c r="P61" s="3">
        <f>IF(K40=D61,1,0)</f>
        <v>0</v>
      </c>
      <c r="Q61" s="3">
        <f>IF(K40&gt;D61,1,0)</f>
        <v>1</v>
      </c>
      <c r="R61" s="3">
        <f>IF(K40&gt;D61+17,1,0)</f>
        <v>0</v>
      </c>
      <c r="S61" s="3"/>
      <c r="T61" s="3">
        <f t="shared" si="84"/>
        <v>6</v>
      </c>
      <c r="U61" s="15">
        <f t="shared" si="85"/>
        <v>7</v>
      </c>
      <c r="V61" s="3">
        <f>IF(L40=D61,1,0)</f>
        <v>0</v>
      </c>
      <c r="W61" s="3">
        <f>IF(L40&gt;D61,1,0)</f>
        <v>1</v>
      </c>
      <c r="X61" s="3">
        <f>IF(L40&gt;D61+17,1,0)</f>
        <v>1</v>
      </c>
      <c r="Y61" s="3">
        <f t="shared" si="86"/>
        <v>7</v>
      </c>
      <c r="Z61" s="15">
        <f t="shared" si="87"/>
        <v>7</v>
      </c>
      <c r="AA61" s="3">
        <f>IF(M40=D61,1,0)</f>
        <v>0</v>
      </c>
      <c r="AB61" s="3">
        <f>IF(M40&gt;D61,1,0)</f>
        <v>1</v>
      </c>
      <c r="AC61" s="3">
        <f>IF(M40&gt;D61+17,1,0)</f>
        <v>0</v>
      </c>
      <c r="AD61" s="3">
        <f t="shared" si="88"/>
        <v>6</v>
      </c>
      <c r="AE61" s="15">
        <f t="shared" si="89"/>
        <v>5</v>
      </c>
      <c r="AF61" s="3">
        <f>IF(N40=D61,1,0)</f>
        <v>0</v>
      </c>
      <c r="AG61" s="3">
        <f>IF(N40&gt;D61,1,0)</f>
        <v>1</v>
      </c>
      <c r="AH61" s="3">
        <f>IF(N40&gt;D61+17,1,0)</f>
        <v>1</v>
      </c>
      <c r="AI61" s="3"/>
      <c r="AJ61" s="3">
        <f t="shared" si="90"/>
        <v>7</v>
      </c>
      <c r="AK61" s="15">
        <f t="shared" si="91"/>
        <v>6</v>
      </c>
      <c r="AL61" s="2"/>
      <c r="AM61" s="2"/>
      <c r="AN61" s="6">
        <f xml:space="preserve"> IF(K40-D61&lt;0,-1,0)</f>
        <v>0</v>
      </c>
      <c r="AO61" s="6">
        <f xml:space="preserve"> IF(K40-D61&gt;17,C61+2,C61+1)</f>
        <v>6</v>
      </c>
      <c r="AP61" s="6">
        <f t="shared" si="92"/>
        <v>0</v>
      </c>
      <c r="AQ61" s="6"/>
      <c r="AR61" s="6"/>
      <c r="AS61" s="75">
        <f t="shared" si="93"/>
        <v>0</v>
      </c>
      <c r="AT61" s="47">
        <f t="shared" si="94"/>
        <v>0</v>
      </c>
      <c r="AU61" s="6">
        <f xml:space="preserve"> IF( L40-D61&lt;0,-1,0)</f>
        <v>0</v>
      </c>
      <c r="AV61" s="6">
        <f xml:space="preserve"> IF(L40-D61&gt;17,C61+2,C61+1)</f>
        <v>7</v>
      </c>
      <c r="AW61" s="6">
        <f t="shared" si="95"/>
        <v>0</v>
      </c>
      <c r="AX61" s="6">
        <f t="shared" si="96"/>
        <v>0</v>
      </c>
      <c r="AY61" s="47">
        <f t="shared" si="97"/>
        <v>0</v>
      </c>
      <c r="AZ61" s="6">
        <f xml:space="preserve"> IF( M40-D61&lt;0,-1,0)</f>
        <v>0</v>
      </c>
      <c r="BA61" s="6">
        <f xml:space="preserve"> IF(M40-D61&gt;17,C61+2,C61+1)</f>
        <v>6</v>
      </c>
      <c r="BB61" s="6">
        <f t="shared" si="98"/>
        <v>2</v>
      </c>
      <c r="BC61" s="6">
        <f t="shared" si="99"/>
        <v>2</v>
      </c>
      <c r="BD61" s="47">
        <f t="shared" si="100"/>
        <v>2</v>
      </c>
      <c r="BE61" s="6">
        <f xml:space="preserve"> IF( N40-D61&lt;0,-1,0)</f>
        <v>0</v>
      </c>
      <c r="BF61" s="6">
        <f xml:space="preserve"> IF(N40-D61&gt;17,C61+2,C61+1)</f>
        <v>7</v>
      </c>
      <c r="BG61" s="6">
        <f t="shared" si="101"/>
        <v>1</v>
      </c>
      <c r="BH61" s="6"/>
      <c r="BI61" s="6"/>
      <c r="BJ61" s="6">
        <f t="shared" si="102"/>
        <v>1</v>
      </c>
      <c r="BK61" s="47">
        <f t="shared" si="103"/>
        <v>1</v>
      </c>
    </row>
    <row r="62" spans="2:63" x14ac:dyDescent="0.25">
      <c r="B62" s="29">
        <v>16</v>
      </c>
      <c r="C62" s="29">
        <f>'DAY 1 INPUT'!C22</f>
        <v>4</v>
      </c>
      <c r="D62" s="30">
        <f>'DAY 1 INPUT'!D22</f>
        <v>17</v>
      </c>
      <c r="E62" s="2"/>
      <c r="F62" s="119">
        <f>'DAY 2 INPUT'!J22</f>
        <v>4</v>
      </c>
      <c r="G62" s="119">
        <f>'DAY 2 INPUT'!K22</f>
        <v>8</v>
      </c>
      <c r="H62" s="119">
        <f>'DAY 2 INPUT'!L22</f>
        <v>4</v>
      </c>
      <c r="I62" s="119">
        <f>'DAY 2 INPUT'!M22</f>
        <v>6</v>
      </c>
      <c r="J62" s="2"/>
      <c r="K62" s="31">
        <f t="shared" si="80"/>
        <v>4</v>
      </c>
      <c r="L62" s="31">
        <f t="shared" si="81"/>
        <v>6</v>
      </c>
      <c r="M62" s="31">
        <f t="shared" si="82"/>
        <v>4</v>
      </c>
      <c r="N62" s="31">
        <f t="shared" si="83"/>
        <v>6</v>
      </c>
      <c r="O62" s="9"/>
      <c r="P62" s="3">
        <f>IF(K40=D62,1,0)</f>
        <v>0</v>
      </c>
      <c r="Q62" s="3">
        <f>IF(K40&gt;D62,1,0)</f>
        <v>1</v>
      </c>
      <c r="R62" s="3">
        <f>IF(K40&gt;D62+17,1,0)</f>
        <v>0</v>
      </c>
      <c r="S62" s="3"/>
      <c r="T62" s="3">
        <f t="shared" si="84"/>
        <v>5</v>
      </c>
      <c r="U62" s="15">
        <f t="shared" si="85"/>
        <v>3</v>
      </c>
      <c r="V62" s="3">
        <f>IF(L40=D62,1,0)</f>
        <v>0</v>
      </c>
      <c r="W62" s="3">
        <f>IF(L40&gt;D62,1,0)</f>
        <v>1</v>
      </c>
      <c r="X62" s="3">
        <f>IF(L40&gt;D62+17,1,0)</f>
        <v>0</v>
      </c>
      <c r="Y62" s="3">
        <f t="shared" si="86"/>
        <v>5</v>
      </c>
      <c r="Z62" s="15">
        <f t="shared" si="87"/>
        <v>7</v>
      </c>
      <c r="AA62" s="3">
        <f>IF(M40=D62,1,0)</f>
        <v>0</v>
      </c>
      <c r="AB62" s="3">
        <f>IF(M40&gt;D62,1,0)</f>
        <v>1</v>
      </c>
      <c r="AC62" s="3">
        <f>IF(M40&gt;D62+17,1,0)</f>
        <v>0</v>
      </c>
      <c r="AD62" s="3">
        <f t="shared" si="88"/>
        <v>5</v>
      </c>
      <c r="AE62" s="15">
        <f t="shared" si="89"/>
        <v>3</v>
      </c>
      <c r="AF62" s="3">
        <f>IF(N40=D62,1,0)</f>
        <v>0</v>
      </c>
      <c r="AG62" s="3">
        <f>IF(N40&gt;D62,1,0)</f>
        <v>1</v>
      </c>
      <c r="AH62" s="3">
        <f>IF(N40&gt;D62+17,1,0)</f>
        <v>0</v>
      </c>
      <c r="AI62" s="3"/>
      <c r="AJ62" s="3">
        <f t="shared" si="90"/>
        <v>5</v>
      </c>
      <c r="AK62" s="15">
        <f t="shared" si="91"/>
        <v>5</v>
      </c>
      <c r="AL62" s="2"/>
      <c r="AM62" s="2"/>
      <c r="AN62" s="31">
        <f xml:space="preserve"> IF( K40-D62&lt;0,-1,0)</f>
        <v>0</v>
      </c>
      <c r="AO62" s="31">
        <f xml:space="preserve"> IF(K40-D62&gt;17,C62+2,C62+1)</f>
        <v>5</v>
      </c>
      <c r="AP62" s="31">
        <f t="shared" si="92"/>
        <v>3</v>
      </c>
      <c r="AQ62" s="31"/>
      <c r="AR62" s="31"/>
      <c r="AS62" s="31">
        <f t="shared" si="93"/>
        <v>3</v>
      </c>
      <c r="AT62" s="47">
        <f t="shared" si="94"/>
        <v>3</v>
      </c>
      <c r="AU62" s="31">
        <f xml:space="preserve"> IF( L40-D62&lt;0,-1,0)</f>
        <v>0</v>
      </c>
      <c r="AV62" s="31">
        <f xml:space="preserve"> IF(L40-D62&gt;17,C62+2,C62+1)</f>
        <v>5</v>
      </c>
      <c r="AW62" s="31">
        <f t="shared" si="95"/>
        <v>-1</v>
      </c>
      <c r="AX62" s="31">
        <f t="shared" si="96"/>
        <v>0</v>
      </c>
      <c r="AY62" s="47">
        <f t="shared" si="97"/>
        <v>0</v>
      </c>
      <c r="AZ62" s="31">
        <f xml:space="preserve"> IF( M40-D62&lt;0,-1,0)</f>
        <v>0</v>
      </c>
      <c r="BA62" s="31">
        <f xml:space="preserve"> IF(M40-D62&gt;17,C62+2,C62+1)</f>
        <v>5</v>
      </c>
      <c r="BB62" s="31">
        <f t="shared" si="98"/>
        <v>3</v>
      </c>
      <c r="BC62" s="31">
        <f t="shared" si="99"/>
        <v>3</v>
      </c>
      <c r="BD62" s="47">
        <f t="shared" si="100"/>
        <v>3</v>
      </c>
      <c r="BE62" s="31">
        <f xml:space="preserve"> IF( N40-D62&lt;0,-1,0)</f>
        <v>0</v>
      </c>
      <c r="BF62" s="31">
        <f xml:space="preserve"> IF(N40-D62&gt;17,C62+2,C62+1)</f>
        <v>5</v>
      </c>
      <c r="BG62" s="31">
        <f t="shared" si="101"/>
        <v>1</v>
      </c>
      <c r="BH62" s="31"/>
      <c r="BI62" s="31"/>
      <c r="BJ62" s="31">
        <f t="shared" si="102"/>
        <v>1</v>
      </c>
      <c r="BK62" s="47">
        <f t="shared" si="103"/>
        <v>1</v>
      </c>
    </row>
    <row r="63" spans="2:63" x14ac:dyDescent="0.25">
      <c r="B63" s="4">
        <v>17</v>
      </c>
      <c r="C63" s="29">
        <f>'DAY 1 INPUT'!C23</f>
        <v>4</v>
      </c>
      <c r="D63" s="30">
        <f>'DAY 1 INPUT'!D23</f>
        <v>5</v>
      </c>
      <c r="E63" s="2"/>
      <c r="F63" s="119">
        <f>'DAY 2 INPUT'!J23</f>
        <v>6</v>
      </c>
      <c r="G63" s="119">
        <f>'DAY 2 INPUT'!K23</f>
        <v>7</v>
      </c>
      <c r="H63" s="119">
        <f>'DAY 2 INPUT'!L23</f>
        <v>7</v>
      </c>
      <c r="I63" s="119">
        <f>'DAY 2 INPUT'!M23</f>
        <v>7</v>
      </c>
      <c r="J63" s="2"/>
      <c r="K63" s="6">
        <f t="shared" si="80"/>
        <v>6</v>
      </c>
      <c r="L63" s="6">
        <f t="shared" si="81"/>
        <v>6</v>
      </c>
      <c r="M63" s="6">
        <f t="shared" si="82"/>
        <v>6</v>
      </c>
      <c r="N63" s="6">
        <f t="shared" si="83"/>
        <v>6</v>
      </c>
      <c r="O63" s="9"/>
      <c r="P63" s="3">
        <f>IF(K40=D63,1,0)</f>
        <v>0</v>
      </c>
      <c r="Q63" s="3">
        <f>IF(K40&gt;D63,1,0)</f>
        <v>1</v>
      </c>
      <c r="R63" s="3">
        <f>IF(K40&gt;D63+17,1,0)</f>
        <v>0</v>
      </c>
      <c r="S63" s="3"/>
      <c r="T63" s="3">
        <f t="shared" si="84"/>
        <v>5</v>
      </c>
      <c r="U63" s="15">
        <f t="shared" si="85"/>
        <v>5</v>
      </c>
      <c r="V63" s="3">
        <f>IF(L40=D63,1,0)</f>
        <v>0</v>
      </c>
      <c r="W63" s="3">
        <f>IF(L40&gt;D63,1,0)</f>
        <v>1</v>
      </c>
      <c r="X63" s="3">
        <f>IF(L40&gt;D63+17,1,0)</f>
        <v>1</v>
      </c>
      <c r="Y63" s="3">
        <f t="shared" si="86"/>
        <v>6</v>
      </c>
      <c r="Z63" s="15">
        <f t="shared" si="87"/>
        <v>5</v>
      </c>
      <c r="AA63" s="3">
        <f>IF(M40=D63,1,0)</f>
        <v>0</v>
      </c>
      <c r="AB63" s="3">
        <f>IF(M40&gt;D63,1,0)</f>
        <v>1</v>
      </c>
      <c r="AC63" s="3">
        <f>IF(M40&gt;D63+17,1,0)</f>
        <v>0</v>
      </c>
      <c r="AD63" s="3">
        <f t="shared" si="88"/>
        <v>5</v>
      </c>
      <c r="AE63" s="15">
        <f t="shared" si="89"/>
        <v>6</v>
      </c>
      <c r="AF63" s="3">
        <f>IF(BB45=D63,1,0)</f>
        <v>0</v>
      </c>
      <c r="AG63" s="3">
        <f>IF(BB45&gt;D63,1,0)</f>
        <v>0</v>
      </c>
      <c r="AH63" s="3">
        <f>IF(N40&gt;D63+17,1,0)</f>
        <v>1</v>
      </c>
      <c r="AI63" s="3"/>
      <c r="AJ63" s="3">
        <f t="shared" si="90"/>
        <v>5</v>
      </c>
      <c r="AK63" s="15">
        <f t="shared" si="91"/>
        <v>6</v>
      </c>
      <c r="AL63" s="2"/>
      <c r="AM63" s="2"/>
      <c r="AN63" s="6">
        <f xml:space="preserve"> IF( K40-D63&lt;0,-1,0)</f>
        <v>0</v>
      </c>
      <c r="AO63" s="6">
        <f xml:space="preserve"> IF(K40-D63&gt;17,C63+2,C63+1)</f>
        <v>5</v>
      </c>
      <c r="AP63" s="6">
        <f t="shared" si="92"/>
        <v>1</v>
      </c>
      <c r="AQ63" s="6"/>
      <c r="AR63" s="6"/>
      <c r="AS63" s="75">
        <f t="shared" si="93"/>
        <v>1</v>
      </c>
      <c r="AT63" s="47">
        <f t="shared" si="94"/>
        <v>1</v>
      </c>
      <c r="AU63" s="6">
        <f xml:space="preserve"> IF( L40-D63&lt;0,-1,0)</f>
        <v>0</v>
      </c>
      <c r="AV63" s="6">
        <f xml:space="preserve"> IF(L40-D63&gt;17,C63+2,C63+1)</f>
        <v>6</v>
      </c>
      <c r="AW63" s="6">
        <f t="shared" si="95"/>
        <v>1</v>
      </c>
      <c r="AX63" s="6">
        <f t="shared" si="96"/>
        <v>1</v>
      </c>
      <c r="AY63" s="47">
        <f t="shared" si="97"/>
        <v>1</v>
      </c>
      <c r="AZ63" s="6">
        <f xml:space="preserve"> IF( M40-D63&lt;0,-1,0)</f>
        <v>0</v>
      </c>
      <c r="BA63" s="6">
        <f xml:space="preserve"> IF(M40-D63&gt;17,C63+2,C63+1)</f>
        <v>5</v>
      </c>
      <c r="BB63" s="6">
        <f t="shared" si="98"/>
        <v>0</v>
      </c>
      <c r="BC63" s="6">
        <f t="shared" si="99"/>
        <v>0</v>
      </c>
      <c r="BD63" s="47">
        <f t="shared" si="100"/>
        <v>0</v>
      </c>
      <c r="BE63" s="6">
        <f xml:space="preserve"> IF( N40-D63&lt;0,-1,0)</f>
        <v>0</v>
      </c>
      <c r="BF63" s="6">
        <f xml:space="preserve"> IF(N40-D63&gt;17,C63+2,C63+1)</f>
        <v>6</v>
      </c>
      <c r="BG63" s="6">
        <f t="shared" si="101"/>
        <v>1</v>
      </c>
      <c r="BH63" s="6"/>
      <c r="BI63" s="6"/>
      <c r="BJ63" s="6">
        <f t="shared" si="102"/>
        <v>1</v>
      </c>
      <c r="BK63" s="47">
        <f t="shared" si="103"/>
        <v>1</v>
      </c>
    </row>
    <row r="64" spans="2:63" x14ac:dyDescent="0.25">
      <c r="B64" s="29">
        <v>18</v>
      </c>
      <c r="C64" s="29">
        <f>'DAY 1 INPUT'!C24</f>
        <v>5</v>
      </c>
      <c r="D64" s="30">
        <f>'DAY 1 INPUT'!D24</f>
        <v>11</v>
      </c>
      <c r="E64" s="2"/>
      <c r="F64" s="119">
        <f>'DAY 2 INPUT'!J24</f>
        <v>4</v>
      </c>
      <c r="G64" s="119">
        <f>'DAY 2 INPUT'!K24</f>
        <v>8</v>
      </c>
      <c r="H64" s="119">
        <f>'DAY 2 INPUT'!L24</f>
        <v>7</v>
      </c>
      <c r="I64" s="119">
        <f>'DAY 2 INPUT'!M24</f>
        <v>8</v>
      </c>
      <c r="J64" s="2"/>
      <c r="K64" s="31">
        <f t="shared" si="80"/>
        <v>4</v>
      </c>
      <c r="L64" s="31">
        <f t="shared" si="81"/>
        <v>7</v>
      </c>
      <c r="M64" s="31">
        <f t="shared" si="82"/>
        <v>7</v>
      </c>
      <c r="N64" s="31">
        <f t="shared" si="83"/>
        <v>7</v>
      </c>
      <c r="O64" s="9"/>
      <c r="P64" s="3">
        <f>IF(K40=D64,1,0)</f>
        <v>0</v>
      </c>
      <c r="Q64" s="3">
        <f>IF(K40&gt;D64,1,0)</f>
        <v>1</v>
      </c>
      <c r="R64" s="3">
        <f>IF(K40&gt;D64+17,1,0)</f>
        <v>0</v>
      </c>
      <c r="S64" s="3"/>
      <c r="T64" s="3">
        <f t="shared" si="84"/>
        <v>6</v>
      </c>
      <c r="U64" s="15">
        <f t="shared" si="85"/>
        <v>3</v>
      </c>
      <c r="V64" s="3">
        <f>IF(L40=D64,1,0)</f>
        <v>0</v>
      </c>
      <c r="W64" s="3">
        <f>IF(L40&gt;D64,1,0)</f>
        <v>1</v>
      </c>
      <c r="X64" s="3">
        <f>IF(L40&gt;D64+17,1,0)</f>
        <v>1</v>
      </c>
      <c r="Y64" s="3">
        <f t="shared" si="86"/>
        <v>7</v>
      </c>
      <c r="Z64" s="15">
        <f t="shared" si="87"/>
        <v>6</v>
      </c>
      <c r="AA64" s="3">
        <f>IF(M40=D64,1,0)</f>
        <v>0</v>
      </c>
      <c r="AB64" s="3">
        <f>IF(M40&gt;D64,1,0)</f>
        <v>1</v>
      </c>
      <c r="AC64" s="3">
        <f>IF(M40&gt;D64+17,1,0)</f>
        <v>0</v>
      </c>
      <c r="AD64" s="3">
        <f t="shared" si="88"/>
        <v>6</v>
      </c>
      <c r="AE64" s="15">
        <f t="shared" si="89"/>
        <v>6</v>
      </c>
      <c r="AF64" s="3">
        <f>IF(N40=D64,1,0)</f>
        <v>0</v>
      </c>
      <c r="AG64" s="3">
        <f>IF(N40&gt;D64,1,0)</f>
        <v>1</v>
      </c>
      <c r="AH64" s="3">
        <f>IF(N40&gt;D64+17,1,0)</f>
        <v>0</v>
      </c>
      <c r="AI64" s="3"/>
      <c r="AJ64" s="3">
        <f t="shared" si="90"/>
        <v>6</v>
      </c>
      <c r="AK64" s="15">
        <f t="shared" si="91"/>
        <v>7</v>
      </c>
      <c r="AL64" s="2"/>
      <c r="AM64" s="2"/>
      <c r="AN64" s="31">
        <f xml:space="preserve"> IF( K40-D64&lt;0,-1,0)</f>
        <v>0</v>
      </c>
      <c r="AO64" s="31">
        <f xml:space="preserve"> IF(K40-D64&gt;17,C64+2,C64+1)</f>
        <v>6</v>
      </c>
      <c r="AP64" s="31">
        <f t="shared" si="92"/>
        <v>4</v>
      </c>
      <c r="AQ64" s="31"/>
      <c r="AR64" s="31"/>
      <c r="AS64" s="31">
        <f t="shared" si="93"/>
        <v>4</v>
      </c>
      <c r="AT64" s="47">
        <f t="shared" si="94"/>
        <v>4</v>
      </c>
      <c r="AU64" s="31">
        <f xml:space="preserve"> IF( L40-I64&lt;0,-1,0)</f>
        <v>0</v>
      </c>
      <c r="AV64" s="31">
        <f xml:space="preserve"> IF(L40-D64&gt;17,C64+2,C64+1)</f>
        <v>7</v>
      </c>
      <c r="AW64" s="31">
        <f t="shared" si="95"/>
        <v>1</v>
      </c>
      <c r="AX64" s="6">
        <f t="shared" si="96"/>
        <v>1</v>
      </c>
      <c r="AY64" s="47">
        <f t="shared" si="97"/>
        <v>1</v>
      </c>
      <c r="AZ64" s="31">
        <f xml:space="preserve"> IF( M40-D64&lt;0,-1,0)</f>
        <v>0</v>
      </c>
      <c r="BA64" s="31">
        <f xml:space="preserve"> IF(M40-D64&gt;17,C64+2,C64+1)</f>
        <v>6</v>
      </c>
      <c r="BB64" s="31">
        <f t="shared" si="98"/>
        <v>1</v>
      </c>
      <c r="BC64" s="31">
        <f t="shared" si="99"/>
        <v>1</v>
      </c>
      <c r="BD64" s="47">
        <f t="shared" si="100"/>
        <v>1</v>
      </c>
      <c r="BE64" s="31">
        <f xml:space="preserve"> IF( N40-D64&lt;0,-1,0)</f>
        <v>0</v>
      </c>
      <c r="BF64" s="31">
        <f xml:space="preserve"> IF(N40-D64&gt;17,C64+2,C64+1)</f>
        <v>6</v>
      </c>
      <c r="BG64" s="31">
        <f t="shared" si="101"/>
        <v>0</v>
      </c>
      <c r="BH64" s="31"/>
      <c r="BI64" s="31"/>
      <c r="BJ64" s="31">
        <f t="shared" si="102"/>
        <v>0</v>
      </c>
      <c r="BK64" s="47">
        <f t="shared" si="103"/>
        <v>0</v>
      </c>
    </row>
    <row r="65" spans="2:63" x14ac:dyDescent="0.25">
      <c r="B65" s="4" t="s">
        <v>2</v>
      </c>
      <c r="C65" s="4">
        <f>SUM(C56:C64)</f>
        <v>36</v>
      </c>
      <c r="D65" s="4"/>
      <c r="E65" s="2"/>
      <c r="F65" s="6">
        <f>SUM(F56:F64)</f>
        <v>47</v>
      </c>
      <c r="G65" s="6">
        <f>SUM(G56:G64)</f>
        <v>60</v>
      </c>
      <c r="H65" s="6">
        <f>SUM(H56:H64)</f>
        <v>52</v>
      </c>
      <c r="I65" s="6">
        <f>SUM(I56:I64)</f>
        <v>58</v>
      </c>
      <c r="J65" s="2"/>
      <c r="K65" s="6">
        <f>SUM(K56:K64)</f>
        <v>44</v>
      </c>
      <c r="L65" s="6">
        <f>SUM(L56:L64)</f>
        <v>53</v>
      </c>
      <c r="M65" s="6">
        <f>SUM(M56:M64)</f>
        <v>47</v>
      </c>
      <c r="N65" s="6">
        <f>SUM(N56:N64)</f>
        <v>53</v>
      </c>
      <c r="O65" s="9"/>
      <c r="P65" s="3" t="s">
        <v>8</v>
      </c>
      <c r="Q65" s="3"/>
      <c r="R65" s="3"/>
      <c r="S65" s="3"/>
      <c r="T65" s="3" t="s">
        <v>8</v>
      </c>
      <c r="U65" s="15">
        <f>SUM(U56:U64)</f>
        <v>38</v>
      </c>
      <c r="V65" s="3" t="s">
        <v>8</v>
      </c>
      <c r="W65" s="3"/>
      <c r="X65" s="3"/>
      <c r="Y65" s="3" t="s">
        <v>8</v>
      </c>
      <c r="Z65" s="15">
        <f>SUM(Z56:Z64)</f>
        <v>44</v>
      </c>
      <c r="AA65" s="3" t="s">
        <v>8</v>
      </c>
      <c r="AB65" s="3"/>
      <c r="AC65" s="3"/>
      <c r="AD65" s="3" t="s">
        <v>8</v>
      </c>
      <c r="AE65" s="15">
        <f>SUM(AE56:AE64)</f>
        <v>43</v>
      </c>
      <c r="AF65" s="3" t="s">
        <v>8</v>
      </c>
      <c r="AG65" s="3"/>
      <c r="AH65" s="3"/>
      <c r="AI65" s="3"/>
      <c r="AJ65" s="3" t="s">
        <v>8</v>
      </c>
      <c r="AK65" s="15">
        <f>SUM(AK56:AK64)</f>
        <v>45</v>
      </c>
      <c r="AL65" s="2"/>
      <c r="AM65" s="2"/>
      <c r="AN65" s="1"/>
      <c r="AO65" s="6" t="s">
        <v>8</v>
      </c>
      <c r="AP65" s="1" t="s">
        <v>8</v>
      </c>
      <c r="AQ65" s="1"/>
      <c r="AR65" s="1"/>
      <c r="AS65" s="6">
        <f>SUM(AS56:AS64)</f>
        <v>17</v>
      </c>
      <c r="AT65" s="49">
        <f>SUM(AT56:AT64)</f>
        <v>17</v>
      </c>
      <c r="AU65" s="1"/>
      <c r="AV65" s="6" t="s">
        <v>8</v>
      </c>
      <c r="AW65" s="1" t="s">
        <v>8</v>
      </c>
      <c r="AX65" s="6">
        <f>SUM(AX56:AX64)</f>
        <v>11</v>
      </c>
      <c r="AY65" s="49">
        <f>SUM(AY56:AY64)</f>
        <v>11</v>
      </c>
      <c r="AZ65" s="6"/>
      <c r="BA65" s="6" t="s">
        <v>8</v>
      </c>
      <c r="BB65" s="6" t="s">
        <v>8</v>
      </c>
      <c r="BC65" s="6">
        <f>SUM(BC56:BC64)</f>
        <v>14</v>
      </c>
      <c r="BD65" s="49">
        <f>SUM(BD56:BD64)</f>
        <v>14</v>
      </c>
      <c r="BE65" s="1"/>
      <c r="BF65" s="6" t="s">
        <v>8</v>
      </c>
      <c r="BG65" s="1" t="s">
        <v>8</v>
      </c>
      <c r="BH65" s="1"/>
      <c r="BI65" s="1"/>
      <c r="BJ65" s="6">
        <f>SUM(BJ56:BJ64)</f>
        <v>10</v>
      </c>
      <c r="BK65" s="49">
        <f>SUM(BK56:BK64)</f>
        <v>10</v>
      </c>
    </row>
    <row r="66" spans="2:63" x14ac:dyDescent="0.25">
      <c r="B66" s="29" t="s">
        <v>1</v>
      </c>
      <c r="C66" s="29">
        <f>C55</f>
        <v>36</v>
      </c>
      <c r="D66" s="29"/>
      <c r="E66" s="2"/>
      <c r="F66" s="31">
        <f>F55</f>
        <v>50</v>
      </c>
      <c r="G66" s="31">
        <f>G55</f>
        <v>73</v>
      </c>
      <c r="H66" s="31">
        <f>H55</f>
        <v>49</v>
      </c>
      <c r="I66" s="31">
        <f>I55</f>
        <v>54</v>
      </c>
      <c r="J66" s="2"/>
      <c r="K66" s="31">
        <f>K55</f>
        <v>46</v>
      </c>
      <c r="L66" s="31">
        <f>L55</f>
        <v>54</v>
      </c>
      <c r="M66" s="31">
        <f>M55</f>
        <v>47</v>
      </c>
      <c r="N66" s="31">
        <f>N55</f>
        <v>49</v>
      </c>
      <c r="O66" s="9"/>
      <c r="P66" s="3" t="s">
        <v>8</v>
      </c>
      <c r="Q66" s="3"/>
      <c r="R66" s="3"/>
      <c r="S66" s="3"/>
      <c r="T66" s="3" t="s">
        <v>8</v>
      </c>
      <c r="U66" s="15">
        <f>U55</f>
        <v>41</v>
      </c>
      <c r="V66" s="3" t="s">
        <v>8</v>
      </c>
      <c r="W66" s="3"/>
      <c r="X66" s="3"/>
      <c r="Y66" s="3" t="s">
        <v>8</v>
      </c>
      <c r="Z66" s="15">
        <f>Z55</f>
        <v>57</v>
      </c>
      <c r="AA66" s="3" t="s">
        <v>8</v>
      </c>
      <c r="AB66" s="3"/>
      <c r="AC66" s="3"/>
      <c r="AD66" s="3" t="s">
        <v>8</v>
      </c>
      <c r="AE66" s="15">
        <f>AE55</f>
        <v>40</v>
      </c>
      <c r="AF66" s="3" t="s">
        <v>8</v>
      </c>
      <c r="AG66" s="3"/>
      <c r="AH66" s="3"/>
      <c r="AI66" s="3"/>
      <c r="AJ66" s="3" t="s">
        <v>8</v>
      </c>
      <c r="AK66" s="15">
        <f>AK55</f>
        <v>41</v>
      </c>
      <c r="AL66" s="2"/>
      <c r="AM66" s="2"/>
      <c r="AN66" s="33"/>
      <c r="AO66" s="32"/>
      <c r="AP66" s="32"/>
      <c r="AQ66" s="32"/>
      <c r="AR66" s="32"/>
      <c r="AS66" s="31">
        <f>AS55</f>
        <v>13</v>
      </c>
      <c r="AT66" s="50">
        <f>AT55</f>
        <v>13</v>
      </c>
      <c r="AU66" s="33"/>
      <c r="AV66" s="32"/>
      <c r="AW66" s="32"/>
      <c r="AX66" s="31">
        <f>AX55</f>
        <v>3</v>
      </c>
      <c r="AY66" s="50">
        <f>AY55</f>
        <v>3</v>
      </c>
      <c r="AZ66" s="31"/>
      <c r="BA66" s="31"/>
      <c r="BB66" s="31"/>
      <c r="BC66" s="31">
        <f>BC55</f>
        <v>15</v>
      </c>
      <c r="BD66" s="50">
        <f>BD55</f>
        <v>15</v>
      </c>
      <c r="BE66" s="33"/>
      <c r="BF66" s="32"/>
      <c r="BG66" s="32"/>
      <c r="BH66" s="32"/>
      <c r="BI66" s="32"/>
      <c r="BJ66" s="31">
        <f>BJ55</f>
        <v>13</v>
      </c>
      <c r="BK66" s="50">
        <f>BK55</f>
        <v>13</v>
      </c>
    </row>
    <row r="67" spans="2:63" x14ac:dyDescent="0.25">
      <c r="B67" s="4" t="s">
        <v>3</v>
      </c>
      <c r="C67" s="4">
        <f>SUM(C65+C66)</f>
        <v>72</v>
      </c>
      <c r="D67" s="4"/>
      <c r="E67" s="13"/>
      <c r="F67" s="6">
        <f>SUM(F65+F66)</f>
        <v>97</v>
      </c>
      <c r="G67" s="6">
        <f>SUM(G65+G66)</f>
        <v>133</v>
      </c>
      <c r="H67" s="6">
        <f>SUM(H65+H66)</f>
        <v>101</v>
      </c>
      <c r="I67" s="6">
        <f>SUM(I65+I66)</f>
        <v>112</v>
      </c>
      <c r="J67" s="13"/>
      <c r="K67" s="6">
        <f>SUM(K65+K66)</f>
        <v>90</v>
      </c>
      <c r="L67" s="6">
        <f>SUM(L65+L66)</f>
        <v>107</v>
      </c>
      <c r="M67" s="6">
        <f>SUM(M65+M66)</f>
        <v>94</v>
      </c>
      <c r="N67" s="6">
        <f>SUM(N65+N66)</f>
        <v>102</v>
      </c>
      <c r="O67" s="21"/>
      <c r="P67" s="3" t="s">
        <v>8</v>
      </c>
      <c r="Q67" s="3"/>
      <c r="R67" s="3"/>
      <c r="S67" s="3"/>
      <c r="T67" s="3" t="s">
        <v>8</v>
      </c>
      <c r="U67" s="15">
        <f>U65+U66</f>
        <v>79</v>
      </c>
      <c r="V67" s="3" t="s">
        <v>8</v>
      </c>
      <c r="W67" s="3"/>
      <c r="X67" s="3"/>
      <c r="Y67" s="3" t="s">
        <v>8</v>
      </c>
      <c r="Z67" s="15">
        <f>Z65+Z66</f>
        <v>101</v>
      </c>
      <c r="AA67" s="3" t="s">
        <v>8</v>
      </c>
      <c r="AB67" s="3"/>
      <c r="AC67" s="3"/>
      <c r="AD67" s="3" t="s">
        <v>8</v>
      </c>
      <c r="AE67" s="15">
        <f>AE65+AE66</f>
        <v>83</v>
      </c>
      <c r="AF67" s="3" t="s">
        <v>8</v>
      </c>
      <c r="AG67" s="3"/>
      <c r="AH67" s="3"/>
      <c r="AI67" s="3"/>
      <c r="AJ67" s="3" t="s">
        <v>8</v>
      </c>
      <c r="AK67" s="15">
        <f>AK65+AK66</f>
        <v>86</v>
      </c>
      <c r="AL67" s="2"/>
      <c r="AM67" s="2"/>
      <c r="AN67" s="3"/>
      <c r="AO67" s="1"/>
      <c r="AP67" s="1"/>
      <c r="AQ67" s="1"/>
      <c r="AR67" s="1"/>
      <c r="AS67" s="6">
        <f>SUM(AS65+AS66)</f>
        <v>30</v>
      </c>
      <c r="AT67" s="49">
        <f>SUM(AT65+AT66)</f>
        <v>30</v>
      </c>
      <c r="AU67" s="3"/>
      <c r="AV67" s="1"/>
      <c r="AW67" s="1"/>
      <c r="AX67" s="6">
        <f>SUM(AX65+AX66)</f>
        <v>14</v>
      </c>
      <c r="AY67" s="49">
        <f>SUM(AY65+AY66)</f>
        <v>14</v>
      </c>
      <c r="AZ67" s="6"/>
      <c r="BA67" s="6"/>
      <c r="BB67" s="6"/>
      <c r="BC67" s="6">
        <f>SUM(BC65+BC66)</f>
        <v>29</v>
      </c>
      <c r="BD67" s="49">
        <f>SUM(BD65+BD66)</f>
        <v>29</v>
      </c>
      <c r="BE67" s="3"/>
      <c r="BF67" s="1"/>
      <c r="BG67" s="1"/>
      <c r="BH67" s="1"/>
      <c r="BI67" s="1"/>
      <c r="BJ67" s="6">
        <f>SUM(BJ65+BJ66)</f>
        <v>23</v>
      </c>
      <c r="BK67" s="49">
        <f>SUM(BK65+BK66)</f>
        <v>23</v>
      </c>
    </row>
    <row r="68" spans="2:63" x14ac:dyDescent="0.25">
      <c r="B68" s="26" t="s">
        <v>8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AL68" s="2"/>
      <c r="AM68" s="2"/>
      <c r="BK68" s="46" t="s">
        <v>8</v>
      </c>
    </row>
    <row r="69" spans="2:63" x14ac:dyDescent="0.25">
      <c r="B69" s="26" t="s">
        <v>8</v>
      </c>
      <c r="C69" s="26"/>
      <c r="D69" s="26"/>
      <c r="E69" s="26"/>
      <c r="F69" s="26"/>
      <c r="G69" s="26"/>
      <c r="H69" s="26"/>
      <c r="I69" s="26"/>
      <c r="J69" s="26"/>
    </row>
    <row r="70" spans="2:63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5"/>
      <c r="L70" s="25"/>
      <c r="M70" s="25"/>
      <c r="N70" s="25"/>
    </row>
    <row r="71" spans="2:63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5"/>
      <c r="L71" s="25"/>
      <c r="M71" s="25"/>
      <c r="N71" s="25"/>
    </row>
    <row r="72" spans="2:63" x14ac:dyDescent="0.25">
      <c r="B72" s="24" t="s">
        <v>8</v>
      </c>
      <c r="C72" s="26"/>
      <c r="E72" s="438" t="s">
        <v>8</v>
      </c>
      <c r="F72" s="437"/>
      <c r="G72" s="437"/>
      <c r="H72" s="437"/>
      <c r="AL72" t="s">
        <v>8</v>
      </c>
      <c r="AN72" s="44" t="s">
        <v>8</v>
      </c>
      <c r="AO72" s="7"/>
      <c r="AP72" s="7"/>
      <c r="AQ72" s="7"/>
      <c r="AR72" s="7"/>
      <c r="AS72" s="7"/>
      <c r="AX72" s="7"/>
      <c r="BE72" t="s">
        <v>8</v>
      </c>
    </row>
    <row r="73" spans="2:63" x14ac:dyDescent="0.25">
      <c r="B73" t="s">
        <v>8</v>
      </c>
      <c r="AN73" s="44" t="s">
        <v>8</v>
      </c>
      <c r="AO73" s="7"/>
      <c r="AP73" s="7"/>
      <c r="AQ73" s="7"/>
      <c r="AR73" s="7"/>
      <c r="AS73" s="7"/>
      <c r="AX73" s="7"/>
    </row>
    <row r="74" spans="2:63" x14ac:dyDescent="0.25">
      <c r="B74" s="26" t="s">
        <v>8</v>
      </c>
      <c r="C74" s="26"/>
      <c r="E74" s="44"/>
      <c r="F74" s="44"/>
      <c r="G74" s="44"/>
      <c r="H74" s="45"/>
      <c r="I74" s="44"/>
      <c r="J74" s="44"/>
      <c r="K74" s="93" t="str">
        <f>'DAY 1 INPUT'!N4</f>
        <v>Derek</v>
      </c>
      <c r="L74" s="93" t="str">
        <f>'DAY 1 INPUT'!O4</f>
        <v>Paul</v>
      </c>
      <c r="M74" s="86" t="str">
        <f>'DAY 1 INPUT'!P4</f>
        <v>Stew</v>
      </c>
      <c r="N74" s="86" t="str">
        <f>'DAY 1 INPUT'!Q4</f>
        <v>Phil</v>
      </c>
      <c r="O74" s="7"/>
      <c r="P74" s="44" t="s">
        <v>13</v>
      </c>
      <c r="AN74" s="16" t="s">
        <v>8</v>
      </c>
      <c r="AO74" s="22"/>
      <c r="AP74" s="26" t="s">
        <v>11</v>
      </c>
      <c r="AQ74" s="26"/>
      <c r="AR74" s="26"/>
      <c r="AS74" s="26"/>
      <c r="AT74" s="26"/>
      <c r="AU74" s="26"/>
      <c r="AV74" s="26"/>
      <c r="AW74" s="26"/>
      <c r="AX74" s="26"/>
      <c r="AZ74" s="93" t="str">
        <f>K74</f>
        <v>Derek</v>
      </c>
      <c r="BA74" s="93" t="str">
        <f>L74</f>
        <v>Paul</v>
      </c>
      <c r="BB74" s="86" t="str">
        <f>M74</f>
        <v>Stew</v>
      </c>
      <c r="BC74" s="86" t="str">
        <f>N74</f>
        <v>Phil</v>
      </c>
    </row>
    <row r="75" spans="2:63" x14ac:dyDescent="0.25">
      <c r="B75" s="26" t="s">
        <v>8</v>
      </c>
      <c r="C75" s="26"/>
      <c r="E75" s="44"/>
      <c r="F75" s="44"/>
      <c r="G75" s="44"/>
      <c r="H75" s="45"/>
      <c r="I75" s="44"/>
      <c r="J75" s="44"/>
      <c r="K75" s="159">
        <f>'DAY 1 INPUT'!N5</f>
        <v>22</v>
      </c>
      <c r="L75" s="159">
        <f>'DAY 1 INPUT'!O5</f>
        <v>17</v>
      </c>
      <c r="M75" s="159">
        <f>'DAY 1 INPUT'!P5</f>
        <v>18</v>
      </c>
      <c r="N75" s="159">
        <f>'DAY 1 INPUT'!Q5</f>
        <v>19</v>
      </c>
      <c r="O75" s="7"/>
      <c r="P75" s="44" t="s">
        <v>14</v>
      </c>
      <c r="AM75" t="s">
        <v>8</v>
      </c>
      <c r="AN75" s="22" t="s">
        <v>8</v>
      </c>
      <c r="AO75" s="22" t="s">
        <v>8</v>
      </c>
      <c r="AP75" s="26" t="s">
        <v>12</v>
      </c>
      <c r="AQ75" s="26"/>
      <c r="AR75" s="26"/>
      <c r="AS75" s="26"/>
      <c r="AT75" s="26"/>
      <c r="AU75" s="26"/>
      <c r="AV75" s="26"/>
      <c r="AW75" s="26"/>
      <c r="AX75" s="26"/>
      <c r="AY75" s="44"/>
      <c r="AZ75" s="160">
        <f>(K102-C79)</f>
        <v>33</v>
      </c>
      <c r="BA75" s="160">
        <f>L102-C79</f>
        <v>26</v>
      </c>
      <c r="BB75" s="160">
        <f>(M102-C79)</f>
        <v>34</v>
      </c>
      <c r="BC75" s="160">
        <f>(N102-C79)</f>
        <v>30</v>
      </c>
      <c r="BE75" t="s">
        <v>8</v>
      </c>
      <c r="BF75" s="16"/>
    </row>
    <row r="76" spans="2:63" x14ac:dyDescent="0.25">
      <c r="B76" t="s">
        <v>8</v>
      </c>
      <c r="L76" s="11" t="s">
        <v>8</v>
      </c>
      <c r="M76" s="11"/>
      <c r="AN76" t="s">
        <v>8</v>
      </c>
      <c r="AO76" t="s">
        <v>8</v>
      </c>
      <c r="AZ76">
        <f>AZ75-K75</f>
        <v>11</v>
      </c>
      <c r="BA76">
        <f>BA75-L75</f>
        <v>9</v>
      </c>
      <c r="BB76">
        <f>BB75-M75</f>
        <v>16</v>
      </c>
      <c r="BC76">
        <f>BC75-N75</f>
        <v>11</v>
      </c>
    </row>
    <row r="77" spans="2:63" x14ac:dyDescent="0.25">
      <c r="B77" t="s">
        <v>8</v>
      </c>
      <c r="AN77" s="24" t="s">
        <v>10</v>
      </c>
      <c r="AO77" s="26"/>
      <c r="AS77" s="22"/>
      <c r="AU77" s="22"/>
      <c r="AV77" s="22"/>
      <c r="AW77" s="22"/>
      <c r="AX77" s="22"/>
      <c r="AY77" s="22"/>
      <c r="AZ77" s="22"/>
      <c r="BA77" s="22"/>
      <c r="BB77" s="22"/>
      <c r="BC77" s="22"/>
      <c r="BE77" s="22"/>
      <c r="BF77" s="22"/>
      <c r="BG77" s="22"/>
      <c r="BH77" s="22"/>
      <c r="BI77" s="22"/>
      <c r="BJ77" s="22"/>
    </row>
    <row r="78" spans="2:63" x14ac:dyDescent="0.25">
      <c r="B78" s="27" t="s">
        <v>4</v>
      </c>
      <c r="C78" s="28" t="s">
        <v>7</v>
      </c>
      <c r="D78" s="52"/>
      <c r="E78" s="10"/>
      <c r="F78" s="439" t="s">
        <v>6</v>
      </c>
      <c r="G78" s="440"/>
      <c r="H78" s="440"/>
      <c r="I78" s="440"/>
      <c r="J78" s="10"/>
      <c r="K78" s="17" t="s">
        <v>31</v>
      </c>
      <c r="L78" s="17"/>
      <c r="M78" s="17"/>
      <c r="N78" s="17"/>
      <c r="O78" s="18"/>
      <c r="P78" s="10"/>
      <c r="Q78" s="18"/>
      <c r="R78" s="18"/>
      <c r="S78" s="18"/>
      <c r="T78" s="10"/>
      <c r="U78" s="10"/>
      <c r="V78" s="10"/>
      <c r="W78" s="18" t="s">
        <v>27</v>
      </c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2"/>
      <c r="AN78" s="437" t="s">
        <v>26</v>
      </c>
      <c r="AO78" s="437"/>
      <c r="AP78" s="437"/>
      <c r="AQ78" s="437"/>
      <c r="AR78" s="437"/>
      <c r="AS78" s="437"/>
      <c r="AT78" s="437"/>
      <c r="AU78" s="437"/>
      <c r="AV78" s="437"/>
      <c r="AW78" s="437"/>
      <c r="AX78" s="437"/>
    </row>
    <row r="79" spans="2:63" x14ac:dyDescent="0.25">
      <c r="B79" s="53">
        <f>'DAY 1 INPUT'!B4</f>
        <v>72</v>
      </c>
      <c r="C79" s="54">
        <f>'DAY 1 INPUT'!C4</f>
        <v>68</v>
      </c>
      <c r="D79" s="55" t="s">
        <v>8</v>
      </c>
      <c r="E79" s="2"/>
      <c r="F79" s="65" t="s">
        <v>9</v>
      </c>
      <c r="G79" s="13"/>
      <c r="H79" s="13"/>
      <c r="I79" s="13"/>
      <c r="J79" s="2"/>
      <c r="K79" s="9" t="s">
        <v>32</v>
      </c>
      <c r="L79" s="20"/>
      <c r="M79" s="20"/>
      <c r="N79" s="20"/>
      <c r="O79" s="9"/>
      <c r="Q79" s="19"/>
      <c r="R79" s="19"/>
      <c r="S79" s="19"/>
      <c r="U79" s="19" t="s">
        <v>28</v>
      </c>
      <c r="V79" s="2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57"/>
      <c r="AL79" t="s">
        <v>8</v>
      </c>
      <c r="AO79" t="s">
        <v>8</v>
      </c>
    </row>
    <row r="80" spans="2:63" x14ac:dyDescent="0.25">
      <c r="B80" s="8" t="s">
        <v>0</v>
      </c>
      <c r="C80" s="8" t="s">
        <v>4</v>
      </c>
      <c r="D80" s="61" t="s">
        <v>30</v>
      </c>
      <c r="E80" s="2"/>
      <c r="F80" s="93" t="str">
        <f>K74</f>
        <v>Derek</v>
      </c>
      <c r="G80" s="93" t="str">
        <f>L74</f>
        <v>Paul</v>
      </c>
      <c r="H80" s="86" t="str">
        <f>M74</f>
        <v>Stew</v>
      </c>
      <c r="I80" s="86" t="str">
        <f>N74</f>
        <v>Phil</v>
      </c>
      <c r="J80" s="2"/>
      <c r="K80" s="93" t="str">
        <f>K74</f>
        <v>Derek</v>
      </c>
      <c r="L80" s="93" t="str">
        <f>L74</f>
        <v>Paul</v>
      </c>
      <c r="M80" s="86" t="str">
        <f>M74</f>
        <v>Stew</v>
      </c>
      <c r="N80" s="86" t="str">
        <f>N74</f>
        <v>Phil</v>
      </c>
      <c r="O80" s="9"/>
      <c r="P80" s="435" t="str">
        <f>K74</f>
        <v>Derek</v>
      </c>
      <c r="Q80" s="436"/>
      <c r="R80" s="436"/>
      <c r="S80" s="436"/>
      <c r="T80" s="436"/>
      <c r="U80" s="60" t="s">
        <v>8</v>
      </c>
      <c r="V80" s="3" t="str">
        <f>L74</f>
        <v>Paul</v>
      </c>
      <c r="W80" s="59"/>
      <c r="X80" s="59"/>
      <c r="Y80" s="59"/>
      <c r="Z80" s="60"/>
      <c r="AA80" s="58" t="str">
        <f>M74</f>
        <v>Stew</v>
      </c>
      <c r="AB80" s="59"/>
      <c r="AC80" s="59"/>
      <c r="AD80" s="59"/>
      <c r="AE80" s="60"/>
      <c r="AF80" s="58" t="str">
        <f>N74</f>
        <v>Phil</v>
      </c>
      <c r="AG80" s="59"/>
      <c r="AH80" s="59" t="s">
        <v>8</v>
      </c>
      <c r="AI80" s="59"/>
      <c r="AJ80" s="59"/>
      <c r="AK80" s="60"/>
      <c r="AL80" t="s">
        <v>8</v>
      </c>
      <c r="AN80" s="94" t="str">
        <f>K74</f>
        <v>Derek</v>
      </c>
      <c r="AO80" s="95"/>
      <c r="AP80" s="95"/>
      <c r="AQ80" s="95"/>
      <c r="AR80" s="95"/>
      <c r="AS80" s="96"/>
      <c r="AU80" s="94" t="str">
        <f>L74</f>
        <v>Paul</v>
      </c>
      <c r="AV80" s="95"/>
      <c r="AW80" s="95"/>
      <c r="AX80" s="96"/>
      <c r="AY80" s="2"/>
      <c r="AZ80" s="97" t="str">
        <f>M74</f>
        <v>Stew</v>
      </c>
      <c r="BA80" s="98"/>
      <c r="BB80" s="98"/>
      <c r="BC80" s="99"/>
      <c r="BD80" s="51"/>
      <c r="BE80" s="97" t="str">
        <f>N74</f>
        <v>Phil</v>
      </c>
      <c r="BF80" s="98"/>
      <c r="BG80" s="98"/>
      <c r="BH80" s="98"/>
      <c r="BI80" s="98"/>
      <c r="BJ80" s="99"/>
    </row>
    <row r="81" spans="2:63" x14ac:dyDescent="0.25">
      <c r="B81" s="29">
        <v>1</v>
      </c>
      <c r="C81" s="29">
        <f>'DAY 1 INPUT'!C6</f>
        <v>3</v>
      </c>
      <c r="D81" s="30">
        <f>'DAY 1 INPUT'!D6</f>
        <v>10</v>
      </c>
      <c r="E81" s="2"/>
      <c r="F81" s="119">
        <f>'DAY 2 INPUT'!N6</f>
        <v>6</v>
      </c>
      <c r="G81" s="119">
        <f>'DAY 2 INPUT'!O6</f>
        <v>5</v>
      </c>
      <c r="H81" s="119">
        <f>'DAY 2 INPUT'!P6</f>
        <v>5</v>
      </c>
      <c r="I81" s="119">
        <f>'DAY 2 INPUT'!Q6</f>
        <v>4</v>
      </c>
      <c r="J81" s="2"/>
      <c r="K81" s="31">
        <f t="shared" ref="K81:K89" si="104">IF(F81-C81 &gt;2,C81+2,F81)</f>
        <v>5</v>
      </c>
      <c r="L81" s="31">
        <f t="shared" ref="L81:L89" si="105">IF(G81-C81 &gt;2,C81+2,G81)</f>
        <v>5</v>
      </c>
      <c r="M81" s="31">
        <f t="shared" ref="M81:M89" si="106">IF(H81-C81 &gt;2,C81+2,H81)</f>
        <v>5</v>
      </c>
      <c r="N81" s="31">
        <f t="shared" ref="N81:N89" si="107">IF(I81-C81 &gt;2,C81+2,I81)</f>
        <v>4</v>
      </c>
      <c r="O81" s="9"/>
      <c r="P81" s="3">
        <f>IF(K75=D81,1,0)</f>
        <v>0</v>
      </c>
      <c r="Q81" s="3">
        <f>IF(K75&gt;D81,1,0)</f>
        <v>1</v>
      </c>
      <c r="R81" s="3">
        <f>IF(K75&gt;D81+17,1,0)</f>
        <v>0</v>
      </c>
      <c r="S81" s="3"/>
      <c r="T81" s="3">
        <f t="shared" ref="T81:T89" si="108">SUM(P81:R81)+C81</f>
        <v>4</v>
      </c>
      <c r="U81" s="15">
        <f t="shared" ref="U81:U89" si="109">(F81-T81)+C81</f>
        <v>5</v>
      </c>
      <c r="V81" s="3">
        <f>IF(L75=D81,1,0)</f>
        <v>0</v>
      </c>
      <c r="W81" s="3">
        <f>IF(L75&gt;D81,1,0)</f>
        <v>1</v>
      </c>
      <c r="X81" s="3">
        <f>IF(L75&gt;D81+17,1,0)</f>
        <v>0</v>
      </c>
      <c r="Y81" s="3">
        <f t="shared" ref="Y81:Y89" si="110">SUM(V81:X81)+C81</f>
        <v>4</v>
      </c>
      <c r="Z81" s="15">
        <f t="shared" ref="Z81:Z89" si="111">(G81-Y81)+C81</f>
        <v>4</v>
      </c>
      <c r="AA81" s="3">
        <f>IF(M75=D81,1,0)</f>
        <v>0</v>
      </c>
      <c r="AB81" s="3">
        <f>IF(M75&gt;D81,1,0)</f>
        <v>1</v>
      </c>
      <c r="AC81" s="3">
        <f>IF(M75&gt;D81+17,1,0)</f>
        <v>0</v>
      </c>
      <c r="AD81" s="3">
        <f t="shared" ref="AD81:AD89" si="112">SUM(AA81:AC81)+C81</f>
        <v>4</v>
      </c>
      <c r="AE81" s="15">
        <f t="shared" ref="AE81:AE89" si="113">(H81-AD81)+C81</f>
        <v>4</v>
      </c>
      <c r="AF81" s="3">
        <f>IF(N75=D81,1,0)</f>
        <v>0</v>
      </c>
      <c r="AG81" s="3">
        <f>IF(N75&gt;D81,1,0)</f>
        <v>1</v>
      </c>
      <c r="AH81" s="3">
        <f>IF(N75&gt;D81+17,1,0)</f>
        <v>0</v>
      </c>
      <c r="AI81" s="3"/>
      <c r="AJ81" s="3">
        <f t="shared" ref="AJ81:AJ89" si="114">SUM(AF81:AH81)+C81</f>
        <v>4</v>
      </c>
      <c r="AK81" s="15">
        <f t="shared" ref="AK81:AK89" si="115">(I81-AJ81)+C81</f>
        <v>3</v>
      </c>
      <c r="AL81" s="2"/>
      <c r="AM81" s="2"/>
      <c r="AN81" s="31">
        <f xml:space="preserve"> IF( K75-D81&lt;0,-1,0)</f>
        <v>0</v>
      </c>
      <c r="AO81" s="31">
        <f xml:space="preserve"> IF(K75-D81&gt;17,C81+2,C81+1)</f>
        <v>4</v>
      </c>
      <c r="AP81" s="31">
        <f t="shared" ref="AP81:AP89" si="116">(AO81+2)-F81</f>
        <v>0</v>
      </c>
      <c r="AQ81" s="31"/>
      <c r="AR81" s="31"/>
      <c r="AS81" s="31">
        <f t="shared" ref="AS81:AS89" si="117" xml:space="preserve"> IF(AP81&lt;0, 0, AP81+AN81)</f>
        <v>0</v>
      </c>
      <c r="AT81" s="47">
        <f t="shared" ref="AT81:AT89" si="118">IF(AS81&lt;0,0,AS81)</f>
        <v>0</v>
      </c>
      <c r="AU81" s="31">
        <f xml:space="preserve"> IF( L75-D81&lt;0,-1,0)</f>
        <v>0</v>
      </c>
      <c r="AV81" s="31">
        <f xml:space="preserve"> IF(L75-D81&gt;17,C81+2,C81+1)</f>
        <v>4</v>
      </c>
      <c r="AW81" s="31">
        <f t="shared" ref="AW81:AW89" si="119">(AV81+2)-G81</f>
        <v>1</v>
      </c>
      <c r="AX81" s="31">
        <f t="shared" ref="AX81:AX89" si="120" xml:space="preserve"> IF(AW81&lt;0, 0, AW81+AU81)</f>
        <v>1</v>
      </c>
      <c r="AY81" s="47">
        <f t="shared" ref="AY81:AY89" si="121">IF(AX81&lt;0,0,AX81)</f>
        <v>1</v>
      </c>
      <c r="AZ81" s="31">
        <f xml:space="preserve"> IF( M75-D81&lt;0,-1,0)</f>
        <v>0</v>
      </c>
      <c r="BA81" s="31">
        <f xml:space="preserve"> IF(M75-D81&gt;17,C81+2,C81+1)</f>
        <v>4</v>
      </c>
      <c r="BB81" s="31">
        <f t="shared" ref="BB81:BB89" si="122">(BA81+2)-H81</f>
        <v>1</v>
      </c>
      <c r="BC81" s="31">
        <f t="shared" ref="BC81:BC89" si="123">IF(BB81&lt;0,0,BB81+AZ81)</f>
        <v>1</v>
      </c>
      <c r="BD81" s="47">
        <f t="shared" ref="BD81:BD89" si="124">IF(BC81&lt;0,0,BC81)</f>
        <v>1</v>
      </c>
      <c r="BE81" s="31">
        <f xml:space="preserve"> IF( N75-D81&lt;0,-1,0)</f>
        <v>0</v>
      </c>
      <c r="BF81" s="31">
        <f xml:space="preserve"> IF(N75-D81&gt;17,C81+2,C81+1)</f>
        <v>4</v>
      </c>
      <c r="BG81" s="31">
        <f t="shared" ref="BG81:BG89" si="125">(BF81+2)-I81</f>
        <v>2</v>
      </c>
      <c r="BH81" s="31"/>
      <c r="BI81" s="31"/>
      <c r="BJ81" s="31">
        <f t="shared" ref="BJ81:BJ89" si="126" xml:space="preserve"> IF(BG81&lt;0, 0, BG81+BE81)</f>
        <v>2</v>
      </c>
      <c r="BK81" s="47">
        <f t="shared" ref="BK81:BK89" si="127">IF(BJ81&lt;0,0,BJ81)</f>
        <v>2</v>
      </c>
    </row>
    <row r="82" spans="2:63" x14ac:dyDescent="0.25">
      <c r="B82" s="4">
        <v>2</v>
      </c>
      <c r="C82" s="163">
        <f>'DAY 1 INPUT'!C7</f>
        <v>5</v>
      </c>
      <c r="D82" s="164">
        <f>'DAY 1 INPUT'!D7</f>
        <v>16</v>
      </c>
      <c r="E82" s="77"/>
      <c r="F82" s="165">
        <f>'DAY 2 INPUT'!N7</f>
        <v>9</v>
      </c>
      <c r="G82" s="165">
        <f>'DAY 2 INPUT'!O7</f>
        <v>4</v>
      </c>
      <c r="H82" s="165">
        <f>'DAY 2 INPUT'!P7</f>
        <v>9</v>
      </c>
      <c r="I82" s="165">
        <f>'DAY 2 INPUT'!Q7</f>
        <v>10</v>
      </c>
      <c r="J82" s="2"/>
      <c r="K82" s="6">
        <f t="shared" si="104"/>
        <v>7</v>
      </c>
      <c r="L82" s="6">
        <f t="shared" si="105"/>
        <v>4</v>
      </c>
      <c r="M82" s="6">
        <f t="shared" si="106"/>
        <v>7</v>
      </c>
      <c r="N82" s="6">
        <f t="shared" si="107"/>
        <v>7</v>
      </c>
      <c r="O82" s="9"/>
      <c r="P82" s="3">
        <f>IF(K75=D82,1,0)</f>
        <v>0</v>
      </c>
      <c r="Q82" s="3">
        <f>IF(K75&gt;D82,1,0)</f>
        <v>1</v>
      </c>
      <c r="R82" s="3">
        <f>IF(K75&gt;D82+17,1,0)</f>
        <v>0</v>
      </c>
      <c r="S82" s="3"/>
      <c r="T82" s="3">
        <f t="shared" si="108"/>
        <v>6</v>
      </c>
      <c r="U82" s="15">
        <f t="shared" si="109"/>
        <v>8</v>
      </c>
      <c r="V82" s="3">
        <f>IF(L75=D82,1,0)</f>
        <v>0</v>
      </c>
      <c r="W82" s="3">
        <f>IF(L75&gt;D82,1,0)</f>
        <v>1</v>
      </c>
      <c r="X82" s="3">
        <f>IF(L75&gt;D82+17,1,0)</f>
        <v>0</v>
      </c>
      <c r="Y82" s="3">
        <f t="shared" si="110"/>
        <v>6</v>
      </c>
      <c r="Z82" s="15">
        <f t="shared" si="111"/>
        <v>3</v>
      </c>
      <c r="AA82" s="3">
        <f>IF(M75=D82,1,0)</f>
        <v>0</v>
      </c>
      <c r="AB82" s="3">
        <f>IF(M75&gt;D82,1,0)</f>
        <v>1</v>
      </c>
      <c r="AC82" s="3">
        <f>IF(M75&gt;D82+17,1,0)</f>
        <v>0</v>
      </c>
      <c r="AD82" s="3">
        <f t="shared" si="112"/>
        <v>6</v>
      </c>
      <c r="AE82" s="15">
        <f t="shared" si="113"/>
        <v>8</v>
      </c>
      <c r="AF82" s="3">
        <f>IF(N75=D82,1,0)</f>
        <v>0</v>
      </c>
      <c r="AG82" s="3">
        <f>IF(N75&gt;D82,1,0)</f>
        <v>1</v>
      </c>
      <c r="AH82" s="3">
        <f>IF(N75&gt;D82+17,1,0)</f>
        <v>0</v>
      </c>
      <c r="AI82" s="3"/>
      <c r="AJ82" s="3">
        <f t="shared" si="114"/>
        <v>6</v>
      </c>
      <c r="AK82" s="15">
        <f t="shared" si="115"/>
        <v>9</v>
      </c>
      <c r="AL82" s="25" t="s">
        <v>8</v>
      </c>
      <c r="AM82" s="25"/>
      <c r="AN82" s="6">
        <f xml:space="preserve"> IF( K75-D82&lt;0,-1,0)</f>
        <v>0</v>
      </c>
      <c r="AO82" s="6">
        <f xml:space="preserve"> IF(K75-D82&gt;17,C82+2,C82+1)</f>
        <v>6</v>
      </c>
      <c r="AP82" s="6">
        <f t="shared" si="116"/>
        <v>-1</v>
      </c>
      <c r="AQ82" s="6"/>
      <c r="AR82" s="6"/>
      <c r="AS82" s="75">
        <f t="shared" si="117"/>
        <v>0</v>
      </c>
      <c r="AT82" s="47">
        <f t="shared" si="118"/>
        <v>0</v>
      </c>
      <c r="AU82" s="6">
        <f xml:space="preserve"> IF( L75-D82&lt;0,-1,0)</f>
        <v>0</v>
      </c>
      <c r="AV82" s="6">
        <f xml:space="preserve"> IF(L75-D82&gt;17,C82+2,C82+1)</f>
        <v>6</v>
      </c>
      <c r="AW82" s="6">
        <f t="shared" si="119"/>
        <v>4</v>
      </c>
      <c r="AX82" s="6">
        <f t="shared" si="120"/>
        <v>4</v>
      </c>
      <c r="AY82" s="47">
        <f t="shared" si="121"/>
        <v>4</v>
      </c>
      <c r="AZ82" s="6">
        <f xml:space="preserve"> IF( M75-D82&lt;0,-1,0)</f>
        <v>0</v>
      </c>
      <c r="BA82" s="6">
        <f xml:space="preserve"> IF(M75-D82&gt;17,C82+2,C82+1)</f>
        <v>6</v>
      </c>
      <c r="BB82" s="6">
        <f t="shared" si="122"/>
        <v>-1</v>
      </c>
      <c r="BC82" s="6">
        <f t="shared" si="123"/>
        <v>0</v>
      </c>
      <c r="BD82" s="47">
        <f t="shared" si="124"/>
        <v>0</v>
      </c>
      <c r="BE82" s="6">
        <f xml:space="preserve"> IF( N75-D82&lt;0,-1,0)</f>
        <v>0</v>
      </c>
      <c r="BF82" s="6">
        <f xml:space="preserve"> IF(N75-D82&gt;17,C82+2,C82+1)</f>
        <v>6</v>
      </c>
      <c r="BG82" s="6">
        <f t="shared" si="125"/>
        <v>-2</v>
      </c>
      <c r="BH82" s="6"/>
      <c r="BI82" s="6"/>
      <c r="BJ82" s="6">
        <f t="shared" si="126"/>
        <v>0</v>
      </c>
      <c r="BK82" s="47">
        <f t="shared" si="127"/>
        <v>0</v>
      </c>
    </row>
    <row r="83" spans="2:63" x14ac:dyDescent="0.25">
      <c r="B83" s="29">
        <v>3</v>
      </c>
      <c r="C83" s="29">
        <f>'DAY 1 INPUT'!C8</f>
        <v>4</v>
      </c>
      <c r="D83" s="30">
        <f>'DAY 1 INPUT'!D8</f>
        <v>4</v>
      </c>
      <c r="E83" s="2"/>
      <c r="F83" s="119">
        <f>'DAY 2 INPUT'!N8</f>
        <v>8</v>
      </c>
      <c r="G83" s="119">
        <f>'DAY 2 INPUT'!O8</f>
        <v>7</v>
      </c>
      <c r="H83" s="119">
        <f>'DAY 2 INPUT'!P8</f>
        <v>6</v>
      </c>
      <c r="I83" s="119">
        <f>'DAY 2 INPUT'!Q8</f>
        <v>10</v>
      </c>
      <c r="J83" s="2"/>
      <c r="K83" s="31">
        <f t="shared" si="104"/>
        <v>6</v>
      </c>
      <c r="L83" s="31">
        <f t="shared" si="105"/>
        <v>6</v>
      </c>
      <c r="M83" s="31">
        <f t="shared" si="106"/>
        <v>6</v>
      </c>
      <c r="N83" s="31">
        <f t="shared" si="107"/>
        <v>6</v>
      </c>
      <c r="O83" s="9"/>
      <c r="P83" s="3">
        <f>IF(K75=D83,1,0)</f>
        <v>0</v>
      </c>
      <c r="Q83" s="3">
        <f>IF(K75&gt;D83,1,0)</f>
        <v>1</v>
      </c>
      <c r="R83" s="3">
        <f>IF(K75&gt;D83+17,1,0)</f>
        <v>1</v>
      </c>
      <c r="S83" s="3"/>
      <c r="T83" s="3">
        <f t="shared" si="108"/>
        <v>6</v>
      </c>
      <c r="U83" s="15">
        <f t="shared" si="109"/>
        <v>6</v>
      </c>
      <c r="V83" s="3">
        <f>IF(L75=D83,1,0)</f>
        <v>0</v>
      </c>
      <c r="W83" s="3">
        <f>IF(L75&gt;D83,1,0)</f>
        <v>1</v>
      </c>
      <c r="X83" s="3">
        <f>IF(L75&gt;D83+17,1,0)</f>
        <v>0</v>
      </c>
      <c r="Y83" s="3">
        <f t="shared" si="110"/>
        <v>5</v>
      </c>
      <c r="Z83" s="15">
        <f t="shared" si="111"/>
        <v>6</v>
      </c>
      <c r="AA83" s="3">
        <f>IF(M75=D83,1,0)</f>
        <v>0</v>
      </c>
      <c r="AB83" s="3">
        <f>IF(M75&gt;D83,1,0)</f>
        <v>1</v>
      </c>
      <c r="AC83" s="3">
        <f>IF(M75&gt;D83+17,1,0)</f>
        <v>0</v>
      </c>
      <c r="AD83" s="3">
        <f t="shared" si="112"/>
        <v>5</v>
      </c>
      <c r="AE83" s="15">
        <f t="shared" si="113"/>
        <v>5</v>
      </c>
      <c r="AF83" s="3">
        <f>IF(N75=D83,1,0)</f>
        <v>0</v>
      </c>
      <c r="AG83" s="3">
        <f>IF(N75&gt;D83,1,0)</f>
        <v>1</v>
      </c>
      <c r="AH83" s="3">
        <f>IF(N75&gt;D83+17,1,0)</f>
        <v>0</v>
      </c>
      <c r="AI83" s="3"/>
      <c r="AJ83" s="3">
        <f t="shared" si="114"/>
        <v>5</v>
      </c>
      <c r="AK83" s="15">
        <f t="shared" si="115"/>
        <v>9</v>
      </c>
      <c r="AL83" s="2"/>
      <c r="AM83" s="2"/>
      <c r="AN83" s="31">
        <f xml:space="preserve"> IF( K75-D83&lt;0,-1,0)</f>
        <v>0</v>
      </c>
      <c r="AO83" s="31">
        <f xml:space="preserve"> IF(K75-D83&gt;17,C83+2,C83+1)</f>
        <v>6</v>
      </c>
      <c r="AP83" s="31">
        <f t="shared" si="116"/>
        <v>0</v>
      </c>
      <c r="AQ83" s="31"/>
      <c r="AR83" s="31"/>
      <c r="AS83" s="31">
        <f t="shared" si="117"/>
        <v>0</v>
      </c>
      <c r="AT83" s="47">
        <f t="shared" si="118"/>
        <v>0</v>
      </c>
      <c r="AU83" s="31">
        <f xml:space="preserve"> IF( L75-D83&lt;0,-1,0)</f>
        <v>0</v>
      </c>
      <c r="AV83" s="31">
        <f xml:space="preserve"> IF(L75-D83&gt;17,C83+2,C83+1)</f>
        <v>5</v>
      </c>
      <c r="AW83" s="31">
        <f t="shared" si="119"/>
        <v>0</v>
      </c>
      <c r="AX83" s="31">
        <f t="shared" si="120"/>
        <v>0</v>
      </c>
      <c r="AY83" s="47">
        <f t="shared" si="121"/>
        <v>0</v>
      </c>
      <c r="AZ83" s="31">
        <f xml:space="preserve"> IF( M75-D83&lt;0,-1,0)</f>
        <v>0</v>
      </c>
      <c r="BA83" s="31">
        <f xml:space="preserve"> IF(M75-D83&gt;17,C83+2,C83+1)</f>
        <v>5</v>
      </c>
      <c r="BB83" s="31">
        <f t="shared" si="122"/>
        <v>1</v>
      </c>
      <c r="BC83" s="31">
        <f t="shared" si="123"/>
        <v>1</v>
      </c>
      <c r="BD83" s="47">
        <f t="shared" si="124"/>
        <v>1</v>
      </c>
      <c r="BE83" s="31">
        <f xml:space="preserve"> IF( N75-D83&lt;0,-1,0)</f>
        <v>0</v>
      </c>
      <c r="BF83" s="31">
        <f xml:space="preserve"> IF(N75-D83&gt;17,C83+2,C83+1)</f>
        <v>5</v>
      </c>
      <c r="BG83" s="31">
        <f t="shared" si="125"/>
        <v>-3</v>
      </c>
      <c r="BH83" s="31"/>
      <c r="BI83" s="31"/>
      <c r="BJ83" s="31">
        <f t="shared" si="126"/>
        <v>0</v>
      </c>
      <c r="BK83" s="47">
        <f t="shared" si="127"/>
        <v>0</v>
      </c>
    </row>
    <row r="84" spans="2:63" x14ac:dyDescent="0.25">
      <c r="B84" s="4">
        <v>4</v>
      </c>
      <c r="C84" s="163">
        <f>'DAY 1 INPUT'!C9</f>
        <v>4</v>
      </c>
      <c r="D84" s="164">
        <f>'DAY 1 INPUT'!D9</f>
        <v>14</v>
      </c>
      <c r="E84" s="77"/>
      <c r="F84" s="165">
        <f>'DAY 2 INPUT'!N9</f>
        <v>9</v>
      </c>
      <c r="G84" s="165">
        <f>'DAY 2 INPUT'!O9</f>
        <v>4</v>
      </c>
      <c r="H84" s="165">
        <f>'DAY 2 INPUT'!P9</f>
        <v>7</v>
      </c>
      <c r="I84" s="165">
        <f>'DAY 2 INPUT'!Q9</f>
        <v>6</v>
      </c>
      <c r="J84" s="2"/>
      <c r="K84" s="6">
        <f t="shared" si="104"/>
        <v>6</v>
      </c>
      <c r="L84" s="6">
        <f t="shared" si="105"/>
        <v>4</v>
      </c>
      <c r="M84" s="6">
        <f t="shared" si="106"/>
        <v>6</v>
      </c>
      <c r="N84" s="6">
        <f t="shared" si="107"/>
        <v>6</v>
      </c>
      <c r="O84" s="9"/>
      <c r="P84" s="3">
        <f>IF(K75=D84,1,0)</f>
        <v>0</v>
      </c>
      <c r="Q84" s="3">
        <f>IF(K75&gt;D84,1,0)</f>
        <v>1</v>
      </c>
      <c r="R84" s="3">
        <f>IF(K75&gt;D84+17,1,0)</f>
        <v>0</v>
      </c>
      <c r="S84" s="3"/>
      <c r="T84" s="3">
        <f t="shared" si="108"/>
        <v>5</v>
      </c>
      <c r="U84" s="15">
        <f t="shared" si="109"/>
        <v>8</v>
      </c>
      <c r="V84" s="3">
        <f>IF(L75=D84,1,0)</f>
        <v>0</v>
      </c>
      <c r="W84" s="3">
        <f>IF(L75&gt;D84,1,0)</f>
        <v>1</v>
      </c>
      <c r="X84" s="3">
        <f>IF(L75&gt;D84+17,1,0)</f>
        <v>0</v>
      </c>
      <c r="Y84" s="3">
        <f t="shared" si="110"/>
        <v>5</v>
      </c>
      <c r="Z84" s="15">
        <f t="shared" si="111"/>
        <v>3</v>
      </c>
      <c r="AA84" s="3">
        <f>IF(M75=D84,1,0)</f>
        <v>0</v>
      </c>
      <c r="AB84" s="3">
        <f>IF(M75&gt;D84,1,0)</f>
        <v>1</v>
      </c>
      <c r="AC84" s="3">
        <f>IF(M75&gt;D84+17,1,0)</f>
        <v>0</v>
      </c>
      <c r="AD84" s="3">
        <f t="shared" si="112"/>
        <v>5</v>
      </c>
      <c r="AE84" s="15">
        <f t="shared" si="113"/>
        <v>6</v>
      </c>
      <c r="AF84" s="3">
        <f>IF(N75=D84,1,0)</f>
        <v>0</v>
      </c>
      <c r="AG84" s="3">
        <f>IF(N75&gt;D84,1,0)</f>
        <v>1</v>
      </c>
      <c r="AH84" s="3">
        <f>IF(N75&gt;D84+17,1,0)</f>
        <v>0</v>
      </c>
      <c r="AI84" s="3"/>
      <c r="AJ84" s="3">
        <f t="shared" si="114"/>
        <v>5</v>
      </c>
      <c r="AK84" s="15">
        <f t="shared" si="115"/>
        <v>5</v>
      </c>
      <c r="AL84" s="2"/>
      <c r="AM84" s="2"/>
      <c r="AN84" s="6">
        <f xml:space="preserve"> IF( K75-D84&lt;0,-1,0)</f>
        <v>0</v>
      </c>
      <c r="AO84" s="6">
        <f xml:space="preserve"> IF(K75-D84&gt;17,C84+2,C84+1)</f>
        <v>5</v>
      </c>
      <c r="AP84" s="6">
        <f t="shared" si="116"/>
        <v>-2</v>
      </c>
      <c r="AQ84" s="6"/>
      <c r="AR84" s="6"/>
      <c r="AS84" s="75">
        <f t="shared" si="117"/>
        <v>0</v>
      </c>
      <c r="AT84" s="47">
        <f t="shared" si="118"/>
        <v>0</v>
      </c>
      <c r="AU84" s="6">
        <f xml:space="preserve"> IF( L75-D84&lt;0,-1,0)</f>
        <v>0</v>
      </c>
      <c r="AV84" s="6">
        <f xml:space="preserve"> IF(L75-D84&gt;17,C84+2,C84+1)</f>
        <v>5</v>
      </c>
      <c r="AW84" s="6">
        <f t="shared" si="119"/>
        <v>3</v>
      </c>
      <c r="AX84" s="6">
        <f t="shared" si="120"/>
        <v>3</v>
      </c>
      <c r="AY84" s="47">
        <f t="shared" si="121"/>
        <v>3</v>
      </c>
      <c r="AZ84" s="6">
        <f xml:space="preserve"> IF( M75-D84&lt;0,-1,0)</f>
        <v>0</v>
      </c>
      <c r="BA84" s="6">
        <f xml:space="preserve"> IF(M75-D84&gt;17,C84+2,C84+1)</f>
        <v>5</v>
      </c>
      <c r="BB84" s="6">
        <f t="shared" si="122"/>
        <v>0</v>
      </c>
      <c r="BC84" s="6">
        <f t="shared" si="123"/>
        <v>0</v>
      </c>
      <c r="BD84" s="47">
        <f t="shared" si="124"/>
        <v>0</v>
      </c>
      <c r="BE84" s="6">
        <f xml:space="preserve"> IF( N75-D84&lt;0,-1,0)</f>
        <v>0</v>
      </c>
      <c r="BF84" s="6">
        <f xml:space="preserve"> IF(N75-D84&gt;17,C84+2,C84+1)</f>
        <v>5</v>
      </c>
      <c r="BG84" s="6">
        <f t="shared" si="125"/>
        <v>1</v>
      </c>
      <c r="BH84" s="6"/>
      <c r="BI84" s="6"/>
      <c r="BJ84" s="6">
        <f t="shared" si="126"/>
        <v>1</v>
      </c>
      <c r="BK84" s="47">
        <f t="shared" si="127"/>
        <v>1</v>
      </c>
    </row>
    <row r="85" spans="2:63" x14ac:dyDescent="0.25">
      <c r="B85" s="29">
        <v>5</v>
      </c>
      <c r="C85" s="29">
        <f>'DAY 1 INPUT'!C10</f>
        <v>4</v>
      </c>
      <c r="D85" s="30">
        <f>'DAY 1 INPUT'!D10</f>
        <v>2</v>
      </c>
      <c r="E85" s="2"/>
      <c r="F85" s="119">
        <f>'DAY 2 INPUT'!N10</f>
        <v>7</v>
      </c>
      <c r="G85" s="119">
        <f>'DAY 2 INPUT'!O10</f>
        <v>5</v>
      </c>
      <c r="H85" s="119">
        <f>'DAY 2 INPUT'!P10</f>
        <v>8</v>
      </c>
      <c r="I85" s="119">
        <f>'DAY 2 INPUT'!Q10</f>
        <v>5</v>
      </c>
      <c r="J85" s="2"/>
      <c r="K85" s="31">
        <f t="shared" si="104"/>
        <v>6</v>
      </c>
      <c r="L85" s="31">
        <f t="shared" si="105"/>
        <v>5</v>
      </c>
      <c r="M85" s="31">
        <f t="shared" si="106"/>
        <v>6</v>
      </c>
      <c r="N85" s="31">
        <f t="shared" si="107"/>
        <v>5</v>
      </c>
      <c r="O85" s="9"/>
      <c r="P85" s="3">
        <f>IF(K75=D85,1,0)</f>
        <v>0</v>
      </c>
      <c r="Q85" s="3">
        <f>IF(K75&gt;D85,1,0)</f>
        <v>1</v>
      </c>
      <c r="R85" s="3">
        <f>IF(K75&gt;D85+17,1,0)</f>
        <v>1</v>
      </c>
      <c r="S85" s="3"/>
      <c r="T85" s="3">
        <f t="shared" si="108"/>
        <v>6</v>
      </c>
      <c r="U85" s="15">
        <f t="shared" si="109"/>
        <v>5</v>
      </c>
      <c r="V85" s="3">
        <f>IF(L75=D85,1,0)</f>
        <v>0</v>
      </c>
      <c r="W85" s="3">
        <f>IF(L75&gt;D85,1,0)</f>
        <v>1</v>
      </c>
      <c r="X85" s="3">
        <f>IF(L75&gt;D85+17,1,0)</f>
        <v>0</v>
      </c>
      <c r="Y85" s="3">
        <f t="shared" si="110"/>
        <v>5</v>
      </c>
      <c r="Z85" s="15">
        <f t="shared" si="111"/>
        <v>4</v>
      </c>
      <c r="AA85" s="3">
        <f>IF(M75=D85,1,0)</f>
        <v>0</v>
      </c>
      <c r="AB85" s="3">
        <f>IF(M75&gt;D85,1,0)</f>
        <v>1</v>
      </c>
      <c r="AC85" s="3">
        <f>IF(M75&gt;D85+17,1,0)</f>
        <v>0</v>
      </c>
      <c r="AD85" s="3">
        <f t="shared" si="112"/>
        <v>5</v>
      </c>
      <c r="AE85" s="15">
        <f t="shared" si="113"/>
        <v>7</v>
      </c>
      <c r="AF85" s="3">
        <f>IF(N75=D85,1,0)</f>
        <v>0</v>
      </c>
      <c r="AG85" s="3">
        <f>IF(N75&gt;D85,1,0)</f>
        <v>1</v>
      </c>
      <c r="AH85" s="3">
        <f>IF(N75&gt;D85+17,1,0)</f>
        <v>0</v>
      </c>
      <c r="AI85" s="3"/>
      <c r="AJ85" s="3">
        <f t="shared" si="114"/>
        <v>5</v>
      </c>
      <c r="AK85" s="15">
        <f t="shared" si="115"/>
        <v>4</v>
      </c>
      <c r="AL85" s="2"/>
      <c r="AM85" s="2"/>
      <c r="AN85" s="31">
        <f xml:space="preserve"> IF( K75-D85&lt;0,-1,0)</f>
        <v>0</v>
      </c>
      <c r="AO85" s="31">
        <f xml:space="preserve"> IF(K75-D85&gt;17,C85+2,C85+1)</f>
        <v>6</v>
      </c>
      <c r="AP85" s="31">
        <f t="shared" si="116"/>
        <v>1</v>
      </c>
      <c r="AQ85" s="31"/>
      <c r="AR85" s="31"/>
      <c r="AS85" s="31">
        <f t="shared" si="117"/>
        <v>1</v>
      </c>
      <c r="AT85" s="47">
        <f t="shared" si="118"/>
        <v>1</v>
      </c>
      <c r="AU85" s="31">
        <f xml:space="preserve"> IF( L75-D85&lt;0,-1,0)</f>
        <v>0</v>
      </c>
      <c r="AV85" s="31">
        <f xml:space="preserve"> IF(L75-D85&gt;17,C85+2,C85+1)</f>
        <v>5</v>
      </c>
      <c r="AW85" s="31">
        <f t="shared" si="119"/>
        <v>2</v>
      </c>
      <c r="AX85" s="31">
        <f t="shared" si="120"/>
        <v>2</v>
      </c>
      <c r="AY85" s="47">
        <f t="shared" si="121"/>
        <v>2</v>
      </c>
      <c r="AZ85" s="31">
        <f xml:space="preserve"> IF( M75-D85&lt;0,-1,0)</f>
        <v>0</v>
      </c>
      <c r="BA85" s="31">
        <f xml:space="preserve"> IF(M75-D85&gt;17,C85+2,C85+1)</f>
        <v>5</v>
      </c>
      <c r="BB85" s="31">
        <f t="shared" si="122"/>
        <v>-1</v>
      </c>
      <c r="BC85" s="31">
        <f t="shared" si="123"/>
        <v>0</v>
      </c>
      <c r="BD85" s="47">
        <f t="shared" si="124"/>
        <v>0</v>
      </c>
      <c r="BE85" s="31">
        <f xml:space="preserve"> IF( N75-D85&lt;0,-1,0)</f>
        <v>0</v>
      </c>
      <c r="BF85" s="31">
        <f xml:space="preserve"> IF(N75-D85&gt;17,C85+2,C85+1)</f>
        <v>5</v>
      </c>
      <c r="BG85" s="6">
        <f t="shared" si="125"/>
        <v>2</v>
      </c>
      <c r="BH85" s="6"/>
      <c r="BI85" s="6"/>
      <c r="BJ85" s="6">
        <f t="shared" si="126"/>
        <v>2</v>
      </c>
      <c r="BK85" s="47">
        <f t="shared" si="127"/>
        <v>2</v>
      </c>
    </row>
    <row r="86" spans="2:63" x14ac:dyDescent="0.25">
      <c r="B86" s="4">
        <v>6</v>
      </c>
      <c r="C86" s="163">
        <f>'DAY 1 INPUT'!C11</f>
        <v>3</v>
      </c>
      <c r="D86" s="164">
        <f>'DAY 1 INPUT'!D11</f>
        <v>18</v>
      </c>
      <c r="E86" s="77"/>
      <c r="F86" s="165">
        <f>'DAY 2 INPUT'!N11</f>
        <v>6</v>
      </c>
      <c r="G86" s="165">
        <f>'DAY 2 INPUT'!O11</f>
        <v>6</v>
      </c>
      <c r="H86" s="165">
        <f>'DAY 2 INPUT'!P11</f>
        <v>3</v>
      </c>
      <c r="I86" s="165">
        <f>'DAY 2 INPUT'!Q11</f>
        <v>5</v>
      </c>
      <c r="J86" s="2"/>
      <c r="K86" s="6">
        <f t="shared" si="104"/>
        <v>5</v>
      </c>
      <c r="L86" s="6">
        <f t="shared" si="105"/>
        <v>5</v>
      </c>
      <c r="M86" s="6">
        <f t="shared" si="106"/>
        <v>3</v>
      </c>
      <c r="N86" s="6">
        <f t="shared" si="107"/>
        <v>5</v>
      </c>
      <c r="O86" s="9"/>
      <c r="P86" s="3">
        <f>IF(K75=D86,1,0)</f>
        <v>0</v>
      </c>
      <c r="Q86" s="3">
        <f>IF(K75&gt;D86,1,0)</f>
        <v>1</v>
      </c>
      <c r="R86" s="3">
        <f>IF(K75&gt;D86+17,1,0)</f>
        <v>0</v>
      </c>
      <c r="S86" s="3"/>
      <c r="T86" s="3">
        <f t="shared" si="108"/>
        <v>4</v>
      </c>
      <c r="U86" s="15">
        <f t="shared" si="109"/>
        <v>5</v>
      </c>
      <c r="V86" s="3">
        <f>IF(L75=D86,1,0)</f>
        <v>0</v>
      </c>
      <c r="W86" s="3">
        <f>IF(L75&gt;D86,1,0)</f>
        <v>0</v>
      </c>
      <c r="X86" s="3">
        <f>IF(L75&gt;D86+17,1,0)</f>
        <v>0</v>
      </c>
      <c r="Y86" s="3">
        <f t="shared" si="110"/>
        <v>3</v>
      </c>
      <c r="Z86" s="15">
        <f t="shared" si="111"/>
        <v>6</v>
      </c>
      <c r="AA86" s="3">
        <f>IF(M75=D86,1,0)</f>
        <v>1</v>
      </c>
      <c r="AB86" s="3">
        <f>IF(M75&gt;D86,1,0)</f>
        <v>0</v>
      </c>
      <c r="AC86" s="3">
        <f>IF(M75&gt;D86+17,1,0)</f>
        <v>0</v>
      </c>
      <c r="AD86" s="3">
        <f t="shared" si="112"/>
        <v>4</v>
      </c>
      <c r="AE86" s="15">
        <f t="shared" si="113"/>
        <v>2</v>
      </c>
      <c r="AF86" s="3">
        <f>IF(N75=D86,1,0)</f>
        <v>0</v>
      </c>
      <c r="AG86" s="3">
        <f>IF(N75&gt;D86,1,0)</f>
        <v>1</v>
      </c>
      <c r="AH86" s="3">
        <f>IF(N75&gt;D86+17,1,0)</f>
        <v>0</v>
      </c>
      <c r="AI86" s="3"/>
      <c r="AJ86" s="3">
        <f t="shared" si="114"/>
        <v>4</v>
      </c>
      <c r="AK86" s="15">
        <f t="shared" si="115"/>
        <v>4</v>
      </c>
      <c r="AL86" s="2"/>
      <c r="AM86" s="2"/>
      <c r="AN86" s="6">
        <f xml:space="preserve"> IF( K75-D86&lt;0,-1,0)</f>
        <v>0</v>
      </c>
      <c r="AO86" s="6">
        <f xml:space="preserve"> IF(K75-D86&gt;17,C86+2,C86+1)</f>
        <v>4</v>
      </c>
      <c r="AP86" s="6">
        <f t="shared" si="116"/>
        <v>0</v>
      </c>
      <c r="AQ86" s="6"/>
      <c r="AR86" s="6"/>
      <c r="AS86" s="75">
        <f t="shared" si="117"/>
        <v>0</v>
      </c>
      <c r="AT86" s="47">
        <f t="shared" si="118"/>
        <v>0</v>
      </c>
      <c r="AU86" s="6">
        <f xml:space="preserve"> IF( L75-D86&lt;0,-1,0)</f>
        <v>-1</v>
      </c>
      <c r="AV86" s="6">
        <f xml:space="preserve"> IF(L75-D86&gt;17,C86+2,C86+1)</f>
        <v>4</v>
      </c>
      <c r="AW86" s="6">
        <f t="shared" si="119"/>
        <v>0</v>
      </c>
      <c r="AX86" s="6">
        <f t="shared" si="120"/>
        <v>-1</v>
      </c>
      <c r="AY86" s="47">
        <f t="shared" si="121"/>
        <v>0</v>
      </c>
      <c r="AZ86" s="6">
        <f xml:space="preserve"> IF( M75-D86&lt;0,-1,0)</f>
        <v>0</v>
      </c>
      <c r="BA86" s="6">
        <f xml:space="preserve"> IF(M75-D86&gt;17,C86+2,C86+1)</f>
        <v>4</v>
      </c>
      <c r="BB86" s="6">
        <f t="shared" si="122"/>
        <v>3</v>
      </c>
      <c r="BC86" s="6">
        <f t="shared" si="123"/>
        <v>3</v>
      </c>
      <c r="BD86" s="47">
        <f t="shared" si="124"/>
        <v>3</v>
      </c>
      <c r="BE86" s="6">
        <f xml:space="preserve"> IF( N75-D86&lt;0,-1,0)</f>
        <v>0</v>
      </c>
      <c r="BF86" s="6">
        <f xml:space="preserve"> IF(N75-D86&gt;17,C86+2,C86+1)</f>
        <v>4</v>
      </c>
      <c r="BG86" s="6">
        <f t="shared" si="125"/>
        <v>1</v>
      </c>
      <c r="BH86" s="6"/>
      <c r="BI86" s="6"/>
      <c r="BJ86" s="6">
        <f t="shared" si="126"/>
        <v>1</v>
      </c>
      <c r="BK86" s="47">
        <f t="shared" si="127"/>
        <v>1</v>
      </c>
    </row>
    <row r="87" spans="2:63" x14ac:dyDescent="0.25">
      <c r="B87" s="29">
        <v>7</v>
      </c>
      <c r="C87" s="29">
        <f>'DAY 1 INPUT'!C12</f>
        <v>4</v>
      </c>
      <c r="D87" s="30">
        <f>'DAY 1 INPUT'!D12</f>
        <v>8</v>
      </c>
      <c r="E87" s="2"/>
      <c r="F87" s="119">
        <f>'DAY 2 INPUT'!N12</f>
        <v>6</v>
      </c>
      <c r="G87" s="119">
        <f>'DAY 2 INPUT'!O12</f>
        <v>5</v>
      </c>
      <c r="H87" s="119">
        <f>'DAY 2 INPUT'!P12</f>
        <v>6</v>
      </c>
      <c r="I87" s="119">
        <f>'DAY 2 INPUT'!Q12</f>
        <v>8</v>
      </c>
      <c r="J87" s="2"/>
      <c r="K87" s="31">
        <f t="shared" si="104"/>
        <v>6</v>
      </c>
      <c r="L87" s="31">
        <f t="shared" si="105"/>
        <v>5</v>
      </c>
      <c r="M87" s="31">
        <f t="shared" si="106"/>
        <v>6</v>
      </c>
      <c r="N87" s="31">
        <f t="shared" si="107"/>
        <v>6</v>
      </c>
      <c r="O87" s="9"/>
      <c r="P87" s="3">
        <f>IF(K75=D87,1,0)</f>
        <v>0</v>
      </c>
      <c r="Q87" s="3">
        <f>IF(K75&gt;D87,1,0)</f>
        <v>1</v>
      </c>
      <c r="R87" s="3">
        <f>IF(K75&gt;D87+17,1,0)</f>
        <v>0</v>
      </c>
      <c r="S87" s="3"/>
      <c r="T87" s="3">
        <f t="shared" si="108"/>
        <v>5</v>
      </c>
      <c r="U87" s="15">
        <f t="shared" si="109"/>
        <v>5</v>
      </c>
      <c r="V87" s="3">
        <f>IF(L75=D87,1,0)</f>
        <v>0</v>
      </c>
      <c r="W87" s="3">
        <f>IF(L75&gt;D87,1,0)</f>
        <v>1</v>
      </c>
      <c r="X87" s="3">
        <f>IF(L75&gt;D87+17,1,0)</f>
        <v>0</v>
      </c>
      <c r="Y87" s="3">
        <f t="shared" si="110"/>
        <v>5</v>
      </c>
      <c r="Z87" s="15">
        <f t="shared" si="111"/>
        <v>4</v>
      </c>
      <c r="AA87" s="3">
        <f>IF(M75=D87,1,0)</f>
        <v>0</v>
      </c>
      <c r="AB87" s="3">
        <f>IF(M75&gt;D87,1,0)</f>
        <v>1</v>
      </c>
      <c r="AC87" s="3">
        <f>IF(M75&gt;D87+17,1,0)</f>
        <v>0</v>
      </c>
      <c r="AD87" s="3">
        <f t="shared" si="112"/>
        <v>5</v>
      </c>
      <c r="AE87" s="15">
        <f t="shared" si="113"/>
        <v>5</v>
      </c>
      <c r="AF87" s="3">
        <f>IF(N75=D87,1,0)</f>
        <v>0</v>
      </c>
      <c r="AG87" s="3">
        <f>IF(N75&gt;D87,1,0)</f>
        <v>1</v>
      </c>
      <c r="AH87" s="3">
        <f>IF(N75&gt;D87+17,1,0)</f>
        <v>0</v>
      </c>
      <c r="AI87" s="3"/>
      <c r="AJ87" s="3">
        <f t="shared" si="114"/>
        <v>5</v>
      </c>
      <c r="AK87" s="15">
        <f t="shared" si="115"/>
        <v>7</v>
      </c>
      <c r="AL87" s="2"/>
      <c r="AM87" s="2"/>
      <c r="AN87" s="31">
        <f xml:space="preserve"> IF( K75-D87&lt;0,-1,0)</f>
        <v>0</v>
      </c>
      <c r="AO87" s="31">
        <f xml:space="preserve"> IF(K75-D87&gt;17,C87+2,C87+1)</f>
        <v>5</v>
      </c>
      <c r="AP87" s="31">
        <f t="shared" si="116"/>
        <v>1</v>
      </c>
      <c r="AQ87" s="31"/>
      <c r="AR87" s="31"/>
      <c r="AS87" s="31">
        <f t="shared" si="117"/>
        <v>1</v>
      </c>
      <c r="AT87" s="47">
        <f t="shared" si="118"/>
        <v>1</v>
      </c>
      <c r="AU87" s="31">
        <f xml:space="preserve"> IF( L75-D87&lt;0,-1,0)</f>
        <v>0</v>
      </c>
      <c r="AV87" s="31">
        <f xml:space="preserve"> IF(L75-D87&gt;17,C87+2,C87+1)</f>
        <v>5</v>
      </c>
      <c r="AW87" s="31">
        <f t="shared" si="119"/>
        <v>2</v>
      </c>
      <c r="AX87" s="31">
        <f t="shared" si="120"/>
        <v>2</v>
      </c>
      <c r="AY87" s="47">
        <f t="shared" si="121"/>
        <v>2</v>
      </c>
      <c r="AZ87" s="31">
        <f xml:space="preserve"> IF( M75-D87&lt;0,-1,0)</f>
        <v>0</v>
      </c>
      <c r="BA87" s="31">
        <f xml:space="preserve"> IF(M75-D87&gt;17,C87+2,C87+1)</f>
        <v>5</v>
      </c>
      <c r="BB87" s="31">
        <f t="shared" si="122"/>
        <v>1</v>
      </c>
      <c r="BC87" s="31">
        <f t="shared" si="123"/>
        <v>1</v>
      </c>
      <c r="BD87" s="47">
        <f t="shared" si="124"/>
        <v>1</v>
      </c>
      <c r="BE87" s="31">
        <f xml:space="preserve"> IF( N75-D87&lt;0,-1,0)</f>
        <v>0</v>
      </c>
      <c r="BF87" s="31">
        <f xml:space="preserve"> IF(N75-D87&gt;17,C87+2,C87+1)</f>
        <v>5</v>
      </c>
      <c r="BG87" s="31">
        <f t="shared" si="125"/>
        <v>-1</v>
      </c>
      <c r="BH87" s="31"/>
      <c r="BI87" s="31"/>
      <c r="BJ87" s="31">
        <f t="shared" si="126"/>
        <v>0</v>
      </c>
      <c r="BK87" s="47">
        <f t="shared" si="127"/>
        <v>0</v>
      </c>
    </row>
    <row r="88" spans="2:63" x14ac:dyDescent="0.25">
      <c r="B88" s="4">
        <v>8</v>
      </c>
      <c r="C88" s="163">
        <f>'DAY 1 INPUT'!C13</f>
        <v>4</v>
      </c>
      <c r="D88" s="164">
        <f>'DAY 1 INPUT'!D13</f>
        <v>6</v>
      </c>
      <c r="E88" s="77"/>
      <c r="F88" s="165">
        <f>'DAY 2 INPUT'!N13</f>
        <v>9</v>
      </c>
      <c r="G88" s="165">
        <f>'DAY 2 INPUT'!O13</f>
        <v>8</v>
      </c>
      <c r="H88" s="165">
        <f>'DAY 2 INPUT'!P13</f>
        <v>7</v>
      </c>
      <c r="I88" s="165">
        <f>'DAY 2 INPUT'!Q13</f>
        <v>8</v>
      </c>
      <c r="J88" s="2"/>
      <c r="K88" s="6">
        <f t="shared" si="104"/>
        <v>6</v>
      </c>
      <c r="L88" s="6">
        <f t="shared" si="105"/>
        <v>6</v>
      </c>
      <c r="M88" s="6">
        <f t="shared" si="106"/>
        <v>6</v>
      </c>
      <c r="N88" s="6">
        <f t="shared" si="107"/>
        <v>6</v>
      </c>
      <c r="O88" s="9"/>
      <c r="P88" s="3">
        <f>IF(K75=D88,1,0)</f>
        <v>0</v>
      </c>
      <c r="Q88" s="3">
        <f>IF(K75&gt;D88,1,0)</f>
        <v>1</v>
      </c>
      <c r="R88" s="3">
        <f>IF(K75&gt;D88+17,1,0)</f>
        <v>0</v>
      </c>
      <c r="S88" s="3"/>
      <c r="T88" s="3">
        <f t="shared" si="108"/>
        <v>5</v>
      </c>
      <c r="U88" s="15">
        <f t="shared" si="109"/>
        <v>8</v>
      </c>
      <c r="V88" s="3">
        <f>IF(L75=D88,1,0)</f>
        <v>0</v>
      </c>
      <c r="W88" s="3">
        <f>IF(L75&gt;D88,1,0)</f>
        <v>1</v>
      </c>
      <c r="X88" s="3">
        <f>IF(L75&gt;D88+17,1,0)</f>
        <v>0</v>
      </c>
      <c r="Y88" s="3">
        <f t="shared" si="110"/>
        <v>5</v>
      </c>
      <c r="Z88" s="15">
        <f t="shared" si="111"/>
        <v>7</v>
      </c>
      <c r="AA88" s="3">
        <f>IF(M75=D88,1,0)</f>
        <v>0</v>
      </c>
      <c r="AB88" s="3">
        <f>IF(M75&gt;D88,1,0)</f>
        <v>1</v>
      </c>
      <c r="AC88" s="3">
        <f>IF(M75&gt;D88+17,1,0)</f>
        <v>0</v>
      </c>
      <c r="AD88" s="3">
        <f t="shared" si="112"/>
        <v>5</v>
      </c>
      <c r="AE88" s="15">
        <f t="shared" si="113"/>
        <v>6</v>
      </c>
      <c r="AF88" s="3">
        <f>IF(N75=D88,1,0)</f>
        <v>0</v>
      </c>
      <c r="AG88" s="3">
        <f>IF(N75&gt;D88,1,0)</f>
        <v>1</v>
      </c>
      <c r="AH88" s="3">
        <f>IF(N75&gt;D88+17,1,0)</f>
        <v>0</v>
      </c>
      <c r="AI88" s="3"/>
      <c r="AJ88" s="3">
        <f t="shared" si="114"/>
        <v>5</v>
      </c>
      <c r="AK88" s="15">
        <f t="shared" si="115"/>
        <v>7</v>
      </c>
      <c r="AL88" s="2"/>
      <c r="AM88" s="2"/>
      <c r="AN88" s="6">
        <f xml:space="preserve"> IF( K75-D88&lt;0,-1,0)</f>
        <v>0</v>
      </c>
      <c r="AO88" s="6">
        <f xml:space="preserve"> IF(K75-D88&gt;17,C88+2,C88+1)</f>
        <v>5</v>
      </c>
      <c r="AP88" s="6">
        <f t="shared" si="116"/>
        <v>-2</v>
      </c>
      <c r="AQ88" s="6"/>
      <c r="AR88" s="6"/>
      <c r="AS88" s="75">
        <f t="shared" si="117"/>
        <v>0</v>
      </c>
      <c r="AT88" s="47">
        <f t="shared" si="118"/>
        <v>0</v>
      </c>
      <c r="AU88" s="6">
        <f xml:space="preserve"> IF( L75-D88&lt;0,-1,0)</f>
        <v>0</v>
      </c>
      <c r="AV88" s="6">
        <f xml:space="preserve"> IF(L75-D88&gt;17,C88+2,C88+1)</f>
        <v>5</v>
      </c>
      <c r="AW88" s="6">
        <f t="shared" si="119"/>
        <v>-1</v>
      </c>
      <c r="AX88" s="6">
        <f t="shared" si="120"/>
        <v>0</v>
      </c>
      <c r="AY88" s="47">
        <f t="shared" si="121"/>
        <v>0</v>
      </c>
      <c r="AZ88" s="6">
        <f xml:space="preserve"> IF( M75-D88&lt;0,-1,0)</f>
        <v>0</v>
      </c>
      <c r="BA88" s="6">
        <f xml:space="preserve"> IF(M75-D88&gt;17,C88+2,C88+1)</f>
        <v>5</v>
      </c>
      <c r="BB88" s="6">
        <f t="shared" si="122"/>
        <v>0</v>
      </c>
      <c r="BC88" s="6">
        <f t="shared" si="123"/>
        <v>0</v>
      </c>
      <c r="BD88" s="47">
        <f t="shared" si="124"/>
        <v>0</v>
      </c>
      <c r="BE88" s="6">
        <f xml:space="preserve"> IF( N75-D88&lt;0,-1,0)</f>
        <v>0</v>
      </c>
      <c r="BF88" s="6">
        <f xml:space="preserve"> IF(N75-D88&gt;17,C88+2,C88+1)</f>
        <v>5</v>
      </c>
      <c r="BG88" s="6">
        <f t="shared" si="125"/>
        <v>-1</v>
      </c>
      <c r="BH88" s="6"/>
      <c r="BI88" s="6"/>
      <c r="BJ88" s="6">
        <f t="shared" si="126"/>
        <v>0</v>
      </c>
      <c r="BK88" s="47">
        <f t="shared" si="127"/>
        <v>0</v>
      </c>
    </row>
    <row r="89" spans="2:63" x14ac:dyDescent="0.25">
      <c r="B89" s="29">
        <v>9</v>
      </c>
      <c r="C89" s="29">
        <f>'DAY 1 INPUT'!C14</f>
        <v>5</v>
      </c>
      <c r="D89" s="30">
        <f>'DAY 1 INPUT'!D14</f>
        <v>12</v>
      </c>
      <c r="E89" s="2"/>
      <c r="F89" s="119">
        <f>'DAY 2 INPUT'!N14</f>
        <v>9</v>
      </c>
      <c r="G89" s="119">
        <f>'DAY 2 INPUT'!O14</f>
        <v>5</v>
      </c>
      <c r="H89" s="119">
        <f>'DAY 2 INPUT'!P14</f>
        <v>10</v>
      </c>
      <c r="I89" s="119">
        <f>'DAY 2 INPUT'!Q14</f>
        <v>6</v>
      </c>
      <c r="J89" s="2"/>
      <c r="K89" s="31">
        <f t="shared" si="104"/>
        <v>7</v>
      </c>
      <c r="L89" s="31">
        <f t="shared" si="105"/>
        <v>5</v>
      </c>
      <c r="M89" s="31">
        <f t="shared" si="106"/>
        <v>7</v>
      </c>
      <c r="N89" s="31">
        <f t="shared" si="107"/>
        <v>6</v>
      </c>
      <c r="O89" s="9"/>
      <c r="P89" s="3">
        <f>IF(K75=D89,1,0)</f>
        <v>0</v>
      </c>
      <c r="Q89" s="3">
        <f>IF(K75&gt;D89,1,0)</f>
        <v>1</v>
      </c>
      <c r="R89" s="3">
        <f>IF(K75&gt;D89+17,1,0)</f>
        <v>0</v>
      </c>
      <c r="S89" s="3"/>
      <c r="T89" s="3">
        <f t="shared" si="108"/>
        <v>6</v>
      </c>
      <c r="U89" s="15">
        <f t="shared" si="109"/>
        <v>8</v>
      </c>
      <c r="V89" s="3">
        <f>IF(L75=D89,1,0)</f>
        <v>0</v>
      </c>
      <c r="W89" s="3">
        <f>IF(L75&gt;D89,1,0)</f>
        <v>1</v>
      </c>
      <c r="X89" s="3">
        <f>IF(L75&gt;D89+17,1,0)</f>
        <v>0</v>
      </c>
      <c r="Y89" s="3">
        <f t="shared" si="110"/>
        <v>6</v>
      </c>
      <c r="Z89" s="15">
        <f t="shared" si="111"/>
        <v>4</v>
      </c>
      <c r="AA89" s="3">
        <f>IF(M75=D89,1,0)</f>
        <v>0</v>
      </c>
      <c r="AB89" s="3">
        <f>IF(M75&gt;D89,1,0)</f>
        <v>1</v>
      </c>
      <c r="AC89" s="3">
        <f>IF(M75&gt;D89+17,1,0)</f>
        <v>0</v>
      </c>
      <c r="AD89" s="3">
        <f t="shared" si="112"/>
        <v>6</v>
      </c>
      <c r="AE89" s="15">
        <f t="shared" si="113"/>
        <v>9</v>
      </c>
      <c r="AF89" s="3">
        <f>IF(N75=D89,1,0)</f>
        <v>0</v>
      </c>
      <c r="AG89" s="3">
        <f>IF(N75&gt;D89,1,0)</f>
        <v>1</v>
      </c>
      <c r="AH89" s="3">
        <f>IF(N75&gt;D89+17,1,0)</f>
        <v>0</v>
      </c>
      <c r="AI89" s="3"/>
      <c r="AJ89" s="3">
        <f t="shared" si="114"/>
        <v>6</v>
      </c>
      <c r="AK89" s="15">
        <f t="shared" si="115"/>
        <v>5</v>
      </c>
      <c r="AL89" s="2"/>
      <c r="AM89" s="2"/>
      <c r="AN89" s="31">
        <f xml:space="preserve"> IF( K75-D89&lt;0,-1,0)</f>
        <v>0</v>
      </c>
      <c r="AO89" s="31">
        <f xml:space="preserve"> IF(K75-D89&gt;17,C89+2,C89+1)</f>
        <v>6</v>
      </c>
      <c r="AP89" s="31">
        <f t="shared" si="116"/>
        <v>-1</v>
      </c>
      <c r="AQ89" s="31"/>
      <c r="AR89" s="31"/>
      <c r="AS89" s="31">
        <f t="shared" si="117"/>
        <v>0</v>
      </c>
      <c r="AT89" s="47">
        <f t="shared" si="118"/>
        <v>0</v>
      </c>
      <c r="AU89" s="31">
        <f xml:space="preserve"> IF( L75-D89&lt;0,-1,0)</f>
        <v>0</v>
      </c>
      <c r="AV89" s="31">
        <f xml:space="preserve"> IF(L75-D89&gt;17,C89+2,C89+1)</f>
        <v>6</v>
      </c>
      <c r="AW89" s="31">
        <f t="shared" si="119"/>
        <v>3</v>
      </c>
      <c r="AX89" s="31">
        <f t="shared" si="120"/>
        <v>3</v>
      </c>
      <c r="AY89" s="47">
        <f t="shared" si="121"/>
        <v>3</v>
      </c>
      <c r="AZ89" s="31">
        <f xml:space="preserve"> IF( M75-D89&lt;0,-1,0)</f>
        <v>0</v>
      </c>
      <c r="BA89" s="31">
        <f xml:space="preserve"> IF(M75-D89&gt;17,C89+2,C89+1)</f>
        <v>6</v>
      </c>
      <c r="BB89" s="31">
        <f t="shared" si="122"/>
        <v>-2</v>
      </c>
      <c r="BC89" s="31">
        <f t="shared" si="123"/>
        <v>0</v>
      </c>
      <c r="BD89" s="47">
        <f t="shared" si="124"/>
        <v>0</v>
      </c>
      <c r="BE89" s="31">
        <f xml:space="preserve"> IF( N75-D89&lt;0,-1,0)</f>
        <v>0</v>
      </c>
      <c r="BF89" s="31">
        <f xml:space="preserve"> IF(N75-D89&gt;17,C89+2,C89+1)</f>
        <v>6</v>
      </c>
      <c r="BG89" s="31">
        <f t="shared" si="125"/>
        <v>2</v>
      </c>
      <c r="BH89" s="31"/>
      <c r="BI89" s="31"/>
      <c r="BJ89" s="31">
        <f t="shared" si="126"/>
        <v>2</v>
      </c>
      <c r="BK89" s="47">
        <f t="shared" si="127"/>
        <v>2</v>
      </c>
    </row>
    <row r="90" spans="2:63" x14ac:dyDescent="0.25">
      <c r="B90" s="4" t="s">
        <v>1</v>
      </c>
      <c r="C90" s="4">
        <f>SUM(C81:C89)</f>
        <v>36</v>
      </c>
      <c r="D90" s="4"/>
      <c r="E90" s="2"/>
      <c r="F90" s="6">
        <f>SUM(F81:F89)</f>
        <v>69</v>
      </c>
      <c r="G90" s="6">
        <f>SUM(G81:G89)</f>
        <v>49</v>
      </c>
      <c r="H90" s="6">
        <f>SUM(H81:H89)</f>
        <v>61</v>
      </c>
      <c r="I90" s="6">
        <f>SUM(I81:I89)</f>
        <v>62</v>
      </c>
      <c r="J90" s="2"/>
      <c r="K90" s="6">
        <f>SUM(K81:K89)</f>
        <v>54</v>
      </c>
      <c r="L90" s="6">
        <f>SUM(L81:L89)</f>
        <v>45</v>
      </c>
      <c r="M90" s="6">
        <f>SUM(M81:M89)</f>
        <v>52</v>
      </c>
      <c r="N90" s="6">
        <f>SUM(N81:N89)</f>
        <v>51</v>
      </c>
      <c r="O90" s="9"/>
      <c r="P90" s="3" t="s">
        <v>8</v>
      </c>
      <c r="Q90" s="3" t="s">
        <v>29</v>
      </c>
      <c r="R90" s="3"/>
      <c r="S90" s="3"/>
      <c r="T90" s="3" t="s">
        <v>8</v>
      </c>
      <c r="U90" s="15">
        <f>SUM(U81:U89)</f>
        <v>58</v>
      </c>
      <c r="V90" s="3" t="s">
        <v>8</v>
      </c>
      <c r="W90" s="3" t="s">
        <v>29</v>
      </c>
      <c r="X90" s="3"/>
      <c r="Y90" s="3" t="s">
        <v>8</v>
      </c>
      <c r="Z90" s="15">
        <f>SUM(Z81:Z89)</f>
        <v>41</v>
      </c>
      <c r="AA90" s="3" t="s">
        <v>8</v>
      </c>
      <c r="AB90" s="3" t="s">
        <v>29</v>
      </c>
      <c r="AC90" s="3"/>
      <c r="AD90" s="3" t="s">
        <v>8</v>
      </c>
      <c r="AE90" s="15">
        <f>SUM(AE81:AE89)</f>
        <v>52</v>
      </c>
      <c r="AF90" s="3" t="s">
        <v>8</v>
      </c>
      <c r="AG90" s="3" t="s">
        <v>29</v>
      </c>
      <c r="AH90" s="3"/>
      <c r="AI90" s="3"/>
      <c r="AJ90" s="3" t="s">
        <v>8</v>
      </c>
      <c r="AK90" s="15">
        <f>SUM(AK81:AK89)</f>
        <v>53</v>
      </c>
      <c r="AL90" s="2"/>
      <c r="AM90" s="2"/>
      <c r="AN90" s="6" t="s">
        <v>8</v>
      </c>
      <c r="AO90" s="6" t="s">
        <v>8</v>
      </c>
      <c r="AP90" s="6"/>
      <c r="AQ90" s="6"/>
      <c r="AR90" s="6"/>
      <c r="AS90" s="6">
        <f>SUM(AS81:AS89)</f>
        <v>2</v>
      </c>
      <c r="AT90" s="48">
        <f>SUM(AT81:AT89)</f>
        <v>2</v>
      </c>
      <c r="AU90" s="6" t="s">
        <v>8</v>
      </c>
      <c r="AV90" s="6" t="s">
        <v>8</v>
      </c>
      <c r="AW90" s="6"/>
      <c r="AX90" s="6">
        <f>SUM(AX81:AX89)</f>
        <v>14</v>
      </c>
      <c r="AY90" s="48">
        <f>SUM(AY81:AY89)</f>
        <v>15</v>
      </c>
      <c r="AZ90" s="6" t="s">
        <v>8</v>
      </c>
      <c r="BA90" s="6" t="s">
        <v>8</v>
      </c>
      <c r="BB90" s="6"/>
      <c r="BC90" s="6">
        <f>SUM(BC81:BC89)</f>
        <v>6</v>
      </c>
      <c r="BD90" s="48">
        <f>SUM(BD81:BD89)</f>
        <v>6</v>
      </c>
      <c r="BE90" s="6" t="s">
        <v>8</v>
      </c>
      <c r="BF90" s="6" t="s">
        <v>8</v>
      </c>
      <c r="BG90" s="6"/>
      <c r="BH90" s="6"/>
      <c r="BI90" s="6"/>
      <c r="BJ90" s="6">
        <f>SUM(BJ81:BJ89)</f>
        <v>8</v>
      </c>
      <c r="BK90" s="48">
        <f>SUM(BK81:BK89)</f>
        <v>8</v>
      </c>
    </row>
    <row r="91" spans="2:63" x14ac:dyDescent="0.25">
      <c r="B91" s="29">
        <v>10</v>
      </c>
      <c r="C91" s="29">
        <f>'DAY 1 INPUT'!C16</f>
        <v>3</v>
      </c>
      <c r="D91" s="30">
        <f>'DAY 1 INPUT'!D16</f>
        <v>15</v>
      </c>
      <c r="E91" s="2"/>
      <c r="F91" s="119">
        <f>'DAY 2 INPUT'!N16</f>
        <v>4</v>
      </c>
      <c r="G91" s="119">
        <f>'DAY 2 INPUT'!O16</f>
        <v>4</v>
      </c>
      <c r="H91" s="119">
        <f>'DAY 2 INPUT'!P16</f>
        <v>4</v>
      </c>
      <c r="I91" s="119">
        <f>'DAY 2 INPUT'!Q16</f>
        <v>6</v>
      </c>
      <c r="J91" s="2"/>
      <c r="K91" s="31">
        <f t="shared" ref="K91:K99" si="128">IF(F91-C91 &gt;2,C91+2,F91)</f>
        <v>4</v>
      </c>
      <c r="L91" s="31">
        <f t="shared" ref="L91:L99" si="129">IF(G91-C91 &gt;2,C91+2,G91)</f>
        <v>4</v>
      </c>
      <c r="M91" s="31">
        <f t="shared" ref="M91:M99" si="130">IF(H91-C91 &gt;2,C91+2,H91)</f>
        <v>4</v>
      </c>
      <c r="N91" s="31">
        <f t="shared" ref="N91:N99" si="131">IF(I91-C91 &gt;2,C91+2,I91)</f>
        <v>5</v>
      </c>
      <c r="O91" s="9"/>
      <c r="P91" s="3">
        <f>IF(K75=D91,1,0)</f>
        <v>0</v>
      </c>
      <c r="Q91" s="3">
        <f>IF(K75&gt;D91,1,0)</f>
        <v>1</v>
      </c>
      <c r="R91" s="3">
        <f>IF(K75&gt;D91+17,1,0)</f>
        <v>0</v>
      </c>
      <c r="S91" s="3"/>
      <c r="T91" s="3">
        <f t="shared" ref="T91:T99" si="132">SUM(P91:R91)+C91</f>
        <v>4</v>
      </c>
      <c r="U91" s="15">
        <f t="shared" ref="U91:U99" si="133">(F91-T91)+C91</f>
        <v>3</v>
      </c>
      <c r="V91" s="3">
        <f>IF(L75=D91,1,0)</f>
        <v>0</v>
      </c>
      <c r="W91" s="3">
        <f>IF(L75&gt;D91,1,0)</f>
        <v>1</v>
      </c>
      <c r="X91" s="3">
        <f>IF(L75&gt;D91+17,1,0)</f>
        <v>0</v>
      </c>
      <c r="Y91" s="3">
        <f t="shared" ref="Y91:Y99" si="134">SUM(V91:X91)+C91</f>
        <v>4</v>
      </c>
      <c r="Z91" s="15">
        <f t="shared" ref="Z91:Z99" si="135">(G91-Y91)+C91</f>
        <v>3</v>
      </c>
      <c r="AA91" s="3">
        <f>IF(M75=D91,1,0)</f>
        <v>0</v>
      </c>
      <c r="AB91" s="3">
        <f>IF(M75&gt;D91,1,0)</f>
        <v>1</v>
      </c>
      <c r="AC91" s="3">
        <f>IF(M75&gt;D91+17,1,0)</f>
        <v>0</v>
      </c>
      <c r="AD91" s="3">
        <f t="shared" ref="AD91:AD99" si="136">SUM(AA91:AC91)+C91</f>
        <v>4</v>
      </c>
      <c r="AE91" s="15">
        <f t="shared" ref="AE91:AE99" si="137">(H91-AD91)+C91</f>
        <v>3</v>
      </c>
      <c r="AF91" s="3">
        <f>IF(N75=D91,1,0)</f>
        <v>0</v>
      </c>
      <c r="AG91" s="3">
        <f>IF(N75&gt;D91,1,0)</f>
        <v>1</v>
      </c>
      <c r="AH91" s="3">
        <f>IF(N75&gt;D91+17,1,0)</f>
        <v>0</v>
      </c>
      <c r="AI91" s="3"/>
      <c r="AJ91" s="3">
        <f t="shared" ref="AJ91:AJ99" si="138">SUM(AF91:AH91)+C91</f>
        <v>4</v>
      </c>
      <c r="AK91" s="15">
        <f t="shared" ref="AK91:AK99" si="139">(I91-AJ91)+C91</f>
        <v>5</v>
      </c>
      <c r="AL91" s="2"/>
      <c r="AM91" s="2"/>
      <c r="AN91" s="31">
        <f xml:space="preserve"> IF( K75-D91&lt;0,-1,0)</f>
        <v>0</v>
      </c>
      <c r="AO91" s="31">
        <f xml:space="preserve"> IF(K75-D91&gt;17,C91+2,C91+1)</f>
        <v>4</v>
      </c>
      <c r="AP91" s="31">
        <f t="shared" ref="AP91:AP99" si="140">(AO91+2)-F91</f>
        <v>2</v>
      </c>
      <c r="AQ91" s="31"/>
      <c r="AR91" s="31"/>
      <c r="AS91" s="31">
        <f t="shared" ref="AS91:AS99" si="141" xml:space="preserve"> IF(AP91&lt;0, 0, AP91+AN91)</f>
        <v>2</v>
      </c>
      <c r="AT91" s="47">
        <f t="shared" ref="AT91:AT99" si="142">IF(AS91&lt;0,0,AS91)</f>
        <v>2</v>
      </c>
      <c r="AU91" s="31">
        <f xml:space="preserve"> IF( L75-D91&lt;0,-1,0)</f>
        <v>0</v>
      </c>
      <c r="AV91" s="31">
        <f xml:space="preserve"> IF(L75-D91&gt;17,C91+2,C91+1)</f>
        <v>4</v>
      </c>
      <c r="AW91" s="31">
        <f t="shared" ref="AW91:AW99" si="143">(AV91+2)-G91</f>
        <v>2</v>
      </c>
      <c r="AX91" s="31">
        <f t="shared" ref="AX91:AX99" si="144" xml:space="preserve"> IF(AW91&lt;0, 0, AW91+AU91)</f>
        <v>2</v>
      </c>
      <c r="AY91" s="47">
        <f t="shared" ref="AY91:AY99" si="145">IF(AX91&lt;0,0,AX91)</f>
        <v>2</v>
      </c>
      <c r="AZ91" s="31">
        <f xml:space="preserve"> IF( M75-D91&lt;0,-1,0)</f>
        <v>0</v>
      </c>
      <c r="BA91" s="31">
        <f xml:space="preserve"> IF(M75-D91&gt;17,C91+2,C91+1)</f>
        <v>4</v>
      </c>
      <c r="BB91" s="31">
        <f t="shared" ref="BB91:BB99" si="146">(BA91+2)-H91</f>
        <v>2</v>
      </c>
      <c r="BC91" s="31">
        <f t="shared" ref="BC91:BC99" si="147">IF(BB91&lt;0,0,BB91+AZ91)</f>
        <v>2</v>
      </c>
      <c r="BD91" s="47">
        <f t="shared" ref="BD91:BD99" si="148">IF(BC91&lt;0,0,BC91)</f>
        <v>2</v>
      </c>
      <c r="BE91" s="31">
        <f xml:space="preserve"> IF( N75-D91&lt;0,-1,0)</f>
        <v>0</v>
      </c>
      <c r="BF91" s="31">
        <f xml:space="preserve"> IF(N75-D91&gt;17,C91+2,C91+1)</f>
        <v>4</v>
      </c>
      <c r="BG91" s="31">
        <f t="shared" ref="BG91:BG99" si="149">(BF91+2)-I91</f>
        <v>0</v>
      </c>
      <c r="BH91" s="31"/>
      <c r="BI91" s="31"/>
      <c r="BJ91" s="31">
        <f t="shared" ref="BJ91:BJ99" si="150" xml:space="preserve"> IF(BG91&lt;0, 0, BG91+BE91)</f>
        <v>0</v>
      </c>
      <c r="BK91" s="47">
        <f t="shared" ref="BK91:BK99" si="151">IF(BJ91&lt;0,0,BJ91)</f>
        <v>0</v>
      </c>
    </row>
    <row r="92" spans="2:63" x14ac:dyDescent="0.25">
      <c r="B92" s="4">
        <v>11</v>
      </c>
      <c r="C92" s="163">
        <f>'DAY 1 INPUT'!C17</f>
        <v>4</v>
      </c>
      <c r="D92" s="164">
        <f>'DAY 1 INPUT'!D17</f>
        <v>13</v>
      </c>
      <c r="E92" s="77"/>
      <c r="F92" s="165">
        <f>'DAY 2 INPUT'!N17</f>
        <v>5</v>
      </c>
      <c r="G92" s="165">
        <f>'DAY 2 INPUT'!O17</f>
        <v>6</v>
      </c>
      <c r="H92" s="165">
        <f>'DAY 2 INPUT'!P17</f>
        <v>7</v>
      </c>
      <c r="I92" s="165">
        <f>'DAY 2 INPUT'!Q17</f>
        <v>4</v>
      </c>
      <c r="J92" s="2"/>
      <c r="K92" s="6">
        <f t="shared" si="128"/>
        <v>5</v>
      </c>
      <c r="L92" s="6">
        <f t="shared" si="129"/>
        <v>6</v>
      </c>
      <c r="M92" s="6">
        <f t="shared" si="130"/>
        <v>6</v>
      </c>
      <c r="N92" s="6">
        <f t="shared" si="131"/>
        <v>4</v>
      </c>
      <c r="O92" s="9"/>
      <c r="P92" s="3">
        <f>IF(K75=D92,1,0)</f>
        <v>0</v>
      </c>
      <c r="Q92" s="3">
        <f>IF(K75&gt;D92,1,0)</f>
        <v>1</v>
      </c>
      <c r="R92" s="3">
        <f>IF(K75&gt;D92+17,1,0)</f>
        <v>0</v>
      </c>
      <c r="S92" s="3"/>
      <c r="T92" s="3">
        <f t="shared" si="132"/>
        <v>5</v>
      </c>
      <c r="U92" s="15">
        <f t="shared" si="133"/>
        <v>4</v>
      </c>
      <c r="V92" s="3">
        <f>IF(L75=D92,1,0)</f>
        <v>0</v>
      </c>
      <c r="W92" s="3">
        <f>IF(L75&gt;D92,1,0)</f>
        <v>1</v>
      </c>
      <c r="X92" s="3">
        <f>IF(L75&gt;D92+17,1,0)</f>
        <v>0</v>
      </c>
      <c r="Y92" s="3">
        <f t="shared" si="134"/>
        <v>5</v>
      </c>
      <c r="Z92" s="15">
        <f t="shared" si="135"/>
        <v>5</v>
      </c>
      <c r="AA92" s="3">
        <f>IF(M75=D92,1,0)</f>
        <v>0</v>
      </c>
      <c r="AB92" s="3">
        <f>IF(M75&gt;D92,1,0)</f>
        <v>1</v>
      </c>
      <c r="AC92" s="3">
        <f>IF(M75&gt;D92+17,1,0)</f>
        <v>0</v>
      </c>
      <c r="AD92" s="3">
        <f t="shared" si="136"/>
        <v>5</v>
      </c>
      <c r="AE92" s="15">
        <f t="shared" si="137"/>
        <v>6</v>
      </c>
      <c r="AF92" s="3">
        <f>IF(N75=D92,1,0)</f>
        <v>0</v>
      </c>
      <c r="AG92" s="3">
        <f>IF(N75&gt;D92,1,0)</f>
        <v>1</v>
      </c>
      <c r="AH92" s="3">
        <f>IF(N75&gt;D92+17,1,0)</f>
        <v>0</v>
      </c>
      <c r="AI92" s="3"/>
      <c r="AJ92" s="3">
        <f t="shared" si="138"/>
        <v>5</v>
      </c>
      <c r="AK92" s="15">
        <f t="shared" si="139"/>
        <v>3</v>
      </c>
      <c r="AL92" s="2"/>
      <c r="AM92" s="2"/>
      <c r="AN92" s="6">
        <f xml:space="preserve"> IF( K75-D92&lt;0,-1,0)</f>
        <v>0</v>
      </c>
      <c r="AO92" s="6">
        <f xml:space="preserve"> IF(K75-D92&gt;17,C92+2,C92+1)</f>
        <v>5</v>
      </c>
      <c r="AP92" s="6">
        <f t="shared" si="140"/>
        <v>2</v>
      </c>
      <c r="AQ92" s="6"/>
      <c r="AR92" s="6"/>
      <c r="AS92" s="75">
        <f t="shared" si="141"/>
        <v>2</v>
      </c>
      <c r="AT92" s="47">
        <f t="shared" si="142"/>
        <v>2</v>
      </c>
      <c r="AU92" s="6">
        <f xml:space="preserve"> IF( L75-D92&lt;0,-1,0)</f>
        <v>0</v>
      </c>
      <c r="AV92" s="6">
        <f xml:space="preserve"> IF(L75-D92&gt;17,C92+2,C92+1)</f>
        <v>5</v>
      </c>
      <c r="AW92" s="6">
        <f t="shared" si="143"/>
        <v>1</v>
      </c>
      <c r="AX92" s="6">
        <f t="shared" si="144"/>
        <v>1</v>
      </c>
      <c r="AY92" s="47">
        <f t="shared" si="145"/>
        <v>1</v>
      </c>
      <c r="AZ92" s="6">
        <f xml:space="preserve"> IF( M75-D92&lt;0,-1,0)</f>
        <v>0</v>
      </c>
      <c r="BA92" s="6">
        <f xml:space="preserve"> IF(M75-D92&gt;17,C92+2,C92+1)</f>
        <v>5</v>
      </c>
      <c r="BB92" s="6">
        <f t="shared" si="146"/>
        <v>0</v>
      </c>
      <c r="BC92" s="6">
        <f t="shared" si="147"/>
        <v>0</v>
      </c>
      <c r="BD92" s="47">
        <f t="shared" si="148"/>
        <v>0</v>
      </c>
      <c r="BE92" s="6">
        <f xml:space="preserve"> IF( N75-D92&lt;0,-1,0)</f>
        <v>0</v>
      </c>
      <c r="BF92" s="6">
        <f xml:space="preserve"> IF(N75-D92&gt;17,C92+2,C92+1)</f>
        <v>5</v>
      </c>
      <c r="BG92" s="6">
        <f t="shared" si="149"/>
        <v>3</v>
      </c>
      <c r="BH92" s="6"/>
      <c r="BI92" s="6"/>
      <c r="BJ92" s="6">
        <f t="shared" si="150"/>
        <v>3</v>
      </c>
      <c r="BK92" s="47">
        <f t="shared" si="151"/>
        <v>3</v>
      </c>
    </row>
    <row r="93" spans="2:63" x14ac:dyDescent="0.25">
      <c r="B93" s="29">
        <v>12</v>
      </c>
      <c r="C93" s="29">
        <f>'DAY 1 INPUT'!C18</f>
        <v>4</v>
      </c>
      <c r="D93" s="30">
        <f>'DAY 1 INPUT'!D18</f>
        <v>3</v>
      </c>
      <c r="E93" s="2"/>
      <c r="F93" s="119">
        <f>'DAY 2 INPUT'!N18</f>
        <v>6</v>
      </c>
      <c r="G93" s="119">
        <f>'DAY 2 INPUT'!O18</f>
        <v>7</v>
      </c>
      <c r="H93" s="119">
        <f>'DAY 2 INPUT'!P18</f>
        <v>6</v>
      </c>
      <c r="I93" s="119">
        <f>'DAY 2 INPUT'!Q18</f>
        <v>6</v>
      </c>
      <c r="J93" s="2"/>
      <c r="K93" s="31">
        <f t="shared" si="128"/>
        <v>6</v>
      </c>
      <c r="L93" s="31">
        <f t="shared" si="129"/>
        <v>6</v>
      </c>
      <c r="M93" s="31">
        <f t="shared" si="130"/>
        <v>6</v>
      </c>
      <c r="N93" s="31">
        <f t="shared" si="131"/>
        <v>6</v>
      </c>
      <c r="O93" s="9"/>
      <c r="P93" s="3">
        <f>IF(K75=D93,1,0)</f>
        <v>0</v>
      </c>
      <c r="Q93" s="3">
        <f>IF(K75&gt;D93,1,0)</f>
        <v>1</v>
      </c>
      <c r="R93" s="3">
        <f>IF(K75&gt;D93+17,1,0)</f>
        <v>1</v>
      </c>
      <c r="S93" s="3"/>
      <c r="T93" s="3">
        <f t="shared" si="132"/>
        <v>6</v>
      </c>
      <c r="U93" s="15">
        <f t="shared" si="133"/>
        <v>4</v>
      </c>
      <c r="V93" s="3">
        <f>IF(L75=D93,1,0)</f>
        <v>0</v>
      </c>
      <c r="W93" s="3">
        <f>IF(L75&gt;D93,1,0)</f>
        <v>1</v>
      </c>
      <c r="X93" s="3">
        <f>IF(L75&gt;D93+17,1,0)</f>
        <v>0</v>
      </c>
      <c r="Y93" s="3">
        <f t="shared" si="134"/>
        <v>5</v>
      </c>
      <c r="Z93" s="15">
        <f t="shared" si="135"/>
        <v>6</v>
      </c>
      <c r="AA93" s="3">
        <f>IF(M75=D93,1,0)</f>
        <v>0</v>
      </c>
      <c r="AB93" s="3">
        <f>IF(M75&gt;D93,1,0)</f>
        <v>1</v>
      </c>
      <c r="AC93" s="3">
        <f>IF(M75&gt;D93+17,1,0)</f>
        <v>0</v>
      </c>
      <c r="AD93" s="3">
        <f t="shared" si="136"/>
        <v>5</v>
      </c>
      <c r="AE93" s="15">
        <f t="shared" si="137"/>
        <v>5</v>
      </c>
      <c r="AF93" s="3">
        <f>IF(N75=D93,1,0)</f>
        <v>0</v>
      </c>
      <c r="AG93" s="3">
        <f>IF(N75&gt;D93,1,0)</f>
        <v>1</v>
      </c>
      <c r="AH93" s="3">
        <f>IF(N75&gt;D93+17,1,0)</f>
        <v>0</v>
      </c>
      <c r="AI93" s="3"/>
      <c r="AJ93" s="3">
        <f t="shared" si="138"/>
        <v>5</v>
      </c>
      <c r="AK93" s="15">
        <f t="shared" si="139"/>
        <v>5</v>
      </c>
      <c r="AL93" s="2" t="s">
        <v>8</v>
      </c>
      <c r="AM93" s="2"/>
      <c r="AN93" s="31">
        <f xml:space="preserve"> IF( K75-D93&lt;0,-1,0)</f>
        <v>0</v>
      </c>
      <c r="AO93" s="31">
        <f xml:space="preserve"> IF(K75-D93&gt;17,C93+2,C93+1)</f>
        <v>6</v>
      </c>
      <c r="AP93" s="31">
        <f t="shared" si="140"/>
        <v>2</v>
      </c>
      <c r="AQ93" s="31"/>
      <c r="AR93" s="31"/>
      <c r="AS93" s="31">
        <f t="shared" si="141"/>
        <v>2</v>
      </c>
      <c r="AT93" s="47">
        <f t="shared" si="142"/>
        <v>2</v>
      </c>
      <c r="AU93" s="31">
        <f xml:space="preserve"> IF( L75-D93&lt;0,-1,0)</f>
        <v>0</v>
      </c>
      <c r="AV93" s="31">
        <f xml:space="preserve"> IF(L75-D93&gt;17,C93+2,C93+1)</f>
        <v>5</v>
      </c>
      <c r="AW93" s="31">
        <f t="shared" si="143"/>
        <v>0</v>
      </c>
      <c r="AX93" s="31">
        <f t="shared" si="144"/>
        <v>0</v>
      </c>
      <c r="AY93" s="47">
        <f t="shared" si="145"/>
        <v>0</v>
      </c>
      <c r="AZ93" s="31">
        <f xml:space="preserve"> IF( M75-D93&lt;0,-1,0)</f>
        <v>0</v>
      </c>
      <c r="BA93" s="31">
        <f xml:space="preserve"> IF(M75-D93&gt;17,C93+2,C93+1)</f>
        <v>5</v>
      </c>
      <c r="BB93" s="31">
        <f t="shared" si="146"/>
        <v>1</v>
      </c>
      <c r="BC93" s="31">
        <f t="shared" si="147"/>
        <v>1</v>
      </c>
      <c r="BD93" s="47">
        <f t="shared" si="148"/>
        <v>1</v>
      </c>
      <c r="BE93" s="31">
        <f xml:space="preserve"> IF( N75-D93&lt;0,-1,0)</f>
        <v>0</v>
      </c>
      <c r="BF93" s="31">
        <f xml:space="preserve"> IF(N75-D93&gt;17,C93+2,C93+1)</f>
        <v>5</v>
      </c>
      <c r="BG93" s="31">
        <f t="shared" si="149"/>
        <v>1</v>
      </c>
      <c r="BH93" s="31"/>
      <c r="BI93" s="31"/>
      <c r="BJ93" s="31">
        <f t="shared" si="150"/>
        <v>1</v>
      </c>
      <c r="BK93" s="47">
        <f t="shared" si="151"/>
        <v>1</v>
      </c>
    </row>
    <row r="94" spans="2:63" x14ac:dyDescent="0.25">
      <c r="B94" s="14">
        <v>13</v>
      </c>
      <c r="C94" s="163">
        <f>'DAY 1 INPUT'!C19</f>
        <v>4</v>
      </c>
      <c r="D94" s="164">
        <f>'DAY 1 INPUT'!D19</f>
        <v>7</v>
      </c>
      <c r="E94" s="166"/>
      <c r="F94" s="165">
        <f>'DAY 2 INPUT'!N19</f>
        <v>10</v>
      </c>
      <c r="G94" s="165">
        <f>'DAY 2 INPUT'!O19</f>
        <v>8</v>
      </c>
      <c r="H94" s="165">
        <f>'DAY 2 INPUT'!P19</f>
        <v>7</v>
      </c>
      <c r="I94" s="165">
        <f>'DAY 2 INPUT'!Q19</f>
        <v>4</v>
      </c>
      <c r="J94" s="2"/>
      <c r="K94" s="6">
        <f t="shared" si="128"/>
        <v>6</v>
      </c>
      <c r="L94" s="6">
        <f t="shared" si="129"/>
        <v>6</v>
      </c>
      <c r="M94" s="6">
        <f t="shared" si="130"/>
        <v>6</v>
      </c>
      <c r="N94" s="6">
        <f t="shared" si="131"/>
        <v>4</v>
      </c>
      <c r="O94" s="9"/>
      <c r="P94" s="3">
        <f>IF(K75=D94,1,0)</f>
        <v>0</v>
      </c>
      <c r="Q94" s="3">
        <f>IF(K75&gt;D94,1,0)</f>
        <v>1</v>
      </c>
      <c r="R94" s="3">
        <f>IF(K75&gt;D94+17,1,0)</f>
        <v>0</v>
      </c>
      <c r="S94" s="3"/>
      <c r="T94" s="3">
        <f t="shared" si="132"/>
        <v>5</v>
      </c>
      <c r="U94" s="15">
        <f t="shared" si="133"/>
        <v>9</v>
      </c>
      <c r="V94" s="3">
        <f>IF(L75=D94,1,0)</f>
        <v>0</v>
      </c>
      <c r="W94" s="3">
        <f>IF(L75&gt;D94,1,0)</f>
        <v>1</v>
      </c>
      <c r="X94" s="3">
        <f>IF(L75&gt;D94+17,1,0)</f>
        <v>0</v>
      </c>
      <c r="Y94" s="3">
        <f t="shared" si="134"/>
        <v>5</v>
      </c>
      <c r="Z94" s="15">
        <f t="shared" si="135"/>
        <v>7</v>
      </c>
      <c r="AA94" s="3">
        <f>IF(M75=D94,1,0)</f>
        <v>0</v>
      </c>
      <c r="AB94" s="3">
        <f>IF(M75&gt;D94,1,0)</f>
        <v>1</v>
      </c>
      <c r="AC94" s="3">
        <f>IF(M75&gt;D94+17,1,0)</f>
        <v>0</v>
      </c>
      <c r="AD94" s="3">
        <f t="shared" si="136"/>
        <v>5</v>
      </c>
      <c r="AE94" s="15">
        <f t="shared" si="137"/>
        <v>6</v>
      </c>
      <c r="AF94" s="3">
        <f>IF(N75=D94,1,0)</f>
        <v>0</v>
      </c>
      <c r="AG94" s="3">
        <f>IF(N75&gt;D94,1,0)</f>
        <v>1</v>
      </c>
      <c r="AH94" s="3">
        <f>IF(N75&gt;D94+17,1,0)</f>
        <v>0</v>
      </c>
      <c r="AI94" s="3"/>
      <c r="AJ94" s="3">
        <f t="shared" si="138"/>
        <v>5</v>
      </c>
      <c r="AK94" s="15">
        <f t="shared" si="139"/>
        <v>3</v>
      </c>
      <c r="AL94" s="2"/>
      <c r="AM94" s="2"/>
      <c r="AN94" s="6">
        <f xml:space="preserve"> IF( K75-D94&lt;0,-1,0)</f>
        <v>0</v>
      </c>
      <c r="AO94" s="6">
        <f xml:space="preserve"> IF(K75-D94&gt;17,C94+2,C94+1)</f>
        <v>5</v>
      </c>
      <c r="AP94" s="6">
        <f t="shared" si="140"/>
        <v>-3</v>
      </c>
      <c r="AQ94" s="6"/>
      <c r="AR94" s="6"/>
      <c r="AS94" s="75">
        <f t="shared" si="141"/>
        <v>0</v>
      </c>
      <c r="AT94" s="47">
        <f t="shared" si="142"/>
        <v>0</v>
      </c>
      <c r="AU94" s="6">
        <f xml:space="preserve"> IF( L75-D94&lt;0,-1,0)</f>
        <v>0</v>
      </c>
      <c r="AV94" s="6">
        <f xml:space="preserve"> IF(L75-D94&gt;17,C94+2,C94+1)</f>
        <v>5</v>
      </c>
      <c r="AW94" s="6">
        <f t="shared" si="143"/>
        <v>-1</v>
      </c>
      <c r="AX94" s="6">
        <f t="shared" si="144"/>
        <v>0</v>
      </c>
      <c r="AY94" s="47">
        <f t="shared" si="145"/>
        <v>0</v>
      </c>
      <c r="AZ94" s="6">
        <f xml:space="preserve"> IF( M75-D94&lt;0,-1,0)</f>
        <v>0</v>
      </c>
      <c r="BA94" s="6">
        <f xml:space="preserve"> IF(M75-D94&gt;17,C94+2,C94+1)</f>
        <v>5</v>
      </c>
      <c r="BB94" s="6">
        <f t="shared" si="146"/>
        <v>0</v>
      </c>
      <c r="BC94" s="6">
        <f t="shared" si="147"/>
        <v>0</v>
      </c>
      <c r="BD94" s="47">
        <f t="shared" si="148"/>
        <v>0</v>
      </c>
      <c r="BE94" s="6">
        <f xml:space="preserve"> IF( N75-D94&lt;0,-1,0)</f>
        <v>0</v>
      </c>
      <c r="BF94" s="6">
        <f xml:space="preserve"> IF(N75-D94&gt;17,C94+2,C94+1)</f>
        <v>5</v>
      </c>
      <c r="BG94" s="6">
        <f t="shared" si="149"/>
        <v>3</v>
      </c>
      <c r="BH94" s="6"/>
      <c r="BI94" s="6"/>
      <c r="BJ94" s="6">
        <f t="shared" si="150"/>
        <v>3</v>
      </c>
      <c r="BK94" s="47">
        <f t="shared" si="151"/>
        <v>3</v>
      </c>
    </row>
    <row r="95" spans="2:63" x14ac:dyDescent="0.25">
      <c r="B95" s="29">
        <v>14</v>
      </c>
      <c r="C95" s="29">
        <f>'DAY 1 INPUT'!C20</f>
        <v>3</v>
      </c>
      <c r="D95" s="30">
        <f>'DAY 1 INPUT'!D20</f>
        <v>9</v>
      </c>
      <c r="E95" s="2"/>
      <c r="F95" s="119">
        <f>'DAY 2 INPUT'!N20</f>
        <v>3</v>
      </c>
      <c r="G95" s="119">
        <f>'DAY 2 INPUT'!O20</f>
        <v>5</v>
      </c>
      <c r="H95" s="119">
        <f>'DAY 2 INPUT'!P20</f>
        <v>4</v>
      </c>
      <c r="I95" s="119">
        <f>'DAY 2 INPUT'!Q20</f>
        <v>6</v>
      </c>
      <c r="J95" s="2"/>
      <c r="K95" s="31">
        <f t="shared" si="128"/>
        <v>3</v>
      </c>
      <c r="L95" s="31">
        <f t="shared" si="129"/>
        <v>5</v>
      </c>
      <c r="M95" s="31">
        <f t="shared" si="130"/>
        <v>4</v>
      </c>
      <c r="N95" s="31">
        <f t="shared" si="131"/>
        <v>5</v>
      </c>
      <c r="O95" s="9"/>
      <c r="P95" s="3">
        <f>IF(K75=D95,1,0)</f>
        <v>0</v>
      </c>
      <c r="Q95" s="3">
        <f>IF(K75&gt;D95,1,0)</f>
        <v>1</v>
      </c>
      <c r="R95" s="3">
        <f>IF(K75&gt;D95+17,1,0)</f>
        <v>0</v>
      </c>
      <c r="S95" s="3"/>
      <c r="T95" s="3">
        <f t="shared" si="132"/>
        <v>4</v>
      </c>
      <c r="U95" s="15">
        <f t="shared" si="133"/>
        <v>2</v>
      </c>
      <c r="V95" s="3">
        <f>IF(L75=D95,1,0)</f>
        <v>0</v>
      </c>
      <c r="W95" s="3">
        <f>IF(L75&gt;D95,1,0)</f>
        <v>1</v>
      </c>
      <c r="X95" s="3">
        <f>IF(L75&gt;D95+17,1,0)</f>
        <v>0</v>
      </c>
      <c r="Y95" s="3">
        <f t="shared" si="134"/>
        <v>4</v>
      </c>
      <c r="Z95" s="15">
        <f t="shared" si="135"/>
        <v>4</v>
      </c>
      <c r="AA95" s="3">
        <f>IF(M75=D95,1,0)</f>
        <v>0</v>
      </c>
      <c r="AB95" s="3">
        <f>IF(M75&gt;D95,1,0)</f>
        <v>1</v>
      </c>
      <c r="AC95" s="3">
        <f>IF(M75&gt;D95+17,1,0)</f>
        <v>0</v>
      </c>
      <c r="AD95" s="3">
        <f t="shared" si="136"/>
        <v>4</v>
      </c>
      <c r="AE95" s="15">
        <f t="shared" si="137"/>
        <v>3</v>
      </c>
      <c r="AF95" s="3">
        <f>IF(N75=D95,1,0)</f>
        <v>0</v>
      </c>
      <c r="AG95" s="3">
        <f>IF(N75&gt;D95,1,0)</f>
        <v>1</v>
      </c>
      <c r="AH95" s="3">
        <f>IF(N75&gt;D95+17,1,0)</f>
        <v>0</v>
      </c>
      <c r="AI95" s="3"/>
      <c r="AJ95" s="3">
        <f t="shared" si="138"/>
        <v>4</v>
      </c>
      <c r="AK95" s="15">
        <f t="shared" si="139"/>
        <v>5</v>
      </c>
      <c r="AL95" s="2"/>
      <c r="AM95" s="2"/>
      <c r="AN95" s="31">
        <f xml:space="preserve"> IF( K75-D95&lt;0,-1,0)</f>
        <v>0</v>
      </c>
      <c r="AO95" s="31">
        <f xml:space="preserve"> IF(K75-D95&gt;17,C95+2,C95+1)</f>
        <v>4</v>
      </c>
      <c r="AP95" s="31">
        <f t="shared" si="140"/>
        <v>3</v>
      </c>
      <c r="AQ95" s="31"/>
      <c r="AR95" s="31"/>
      <c r="AS95" s="31">
        <f t="shared" si="141"/>
        <v>3</v>
      </c>
      <c r="AT95" s="47">
        <f t="shared" si="142"/>
        <v>3</v>
      </c>
      <c r="AU95" s="31">
        <f xml:space="preserve"> IF( L75-D95&lt;0,-1,0)</f>
        <v>0</v>
      </c>
      <c r="AV95" s="31">
        <f xml:space="preserve"> IF(L75-D95&gt;17,C95+2,C95+1)</f>
        <v>4</v>
      </c>
      <c r="AW95" s="31">
        <f t="shared" si="143"/>
        <v>1</v>
      </c>
      <c r="AX95" s="31">
        <f t="shared" si="144"/>
        <v>1</v>
      </c>
      <c r="AY95" s="47">
        <f t="shared" si="145"/>
        <v>1</v>
      </c>
      <c r="AZ95" s="31">
        <f xml:space="preserve"> IF( M75-D95&lt;0,-1,0)</f>
        <v>0</v>
      </c>
      <c r="BA95" s="31">
        <f xml:space="preserve"> IF(M75-D95&gt;17,C95+2,C95+1)</f>
        <v>4</v>
      </c>
      <c r="BB95" s="31">
        <f t="shared" si="146"/>
        <v>2</v>
      </c>
      <c r="BC95" s="31">
        <f t="shared" si="147"/>
        <v>2</v>
      </c>
      <c r="BD95" s="47">
        <f t="shared" si="148"/>
        <v>2</v>
      </c>
      <c r="BE95" s="31">
        <f xml:space="preserve"> IF( N75-D95&lt;0,-1,0)</f>
        <v>0</v>
      </c>
      <c r="BF95" s="31">
        <f xml:space="preserve"> IF(N75-D95&gt;17,C95+2,C95+1)</f>
        <v>4</v>
      </c>
      <c r="BG95" s="31">
        <f t="shared" si="149"/>
        <v>0</v>
      </c>
      <c r="BH95" s="31"/>
      <c r="BI95" s="31"/>
      <c r="BJ95" s="31">
        <f t="shared" si="150"/>
        <v>0</v>
      </c>
      <c r="BK95" s="47">
        <f t="shared" si="151"/>
        <v>0</v>
      </c>
    </row>
    <row r="96" spans="2:63" x14ac:dyDescent="0.25">
      <c r="B96" s="4">
        <v>15</v>
      </c>
      <c r="C96" s="163">
        <f>'DAY 1 INPUT'!C21</f>
        <v>5</v>
      </c>
      <c r="D96" s="164">
        <f>'DAY 1 INPUT'!D21</f>
        <v>1</v>
      </c>
      <c r="E96" s="77"/>
      <c r="F96" s="165">
        <f>'DAY 2 INPUT'!N21</f>
        <v>6</v>
      </c>
      <c r="G96" s="165">
        <f>'DAY 2 INPUT'!O21</f>
        <v>6</v>
      </c>
      <c r="H96" s="165">
        <f>'DAY 2 INPUT'!P21</f>
        <v>6</v>
      </c>
      <c r="I96" s="165">
        <f>'DAY 2 INPUT'!Q21</f>
        <v>6</v>
      </c>
      <c r="J96" s="2"/>
      <c r="K96" s="6">
        <f t="shared" si="128"/>
        <v>6</v>
      </c>
      <c r="L96" s="6">
        <f t="shared" si="129"/>
        <v>6</v>
      </c>
      <c r="M96" s="6">
        <f t="shared" si="130"/>
        <v>6</v>
      </c>
      <c r="N96" s="6">
        <f t="shared" si="131"/>
        <v>6</v>
      </c>
      <c r="O96" s="9"/>
      <c r="P96" s="3">
        <f>IF(K75=D96,1,0)</f>
        <v>0</v>
      </c>
      <c r="Q96" s="3">
        <f>IF(K75&gt;D96,1,0)</f>
        <v>1</v>
      </c>
      <c r="R96" s="3">
        <f>IF(K75&gt;D96+17,1,0)</f>
        <v>1</v>
      </c>
      <c r="S96" s="3"/>
      <c r="T96" s="3">
        <f t="shared" si="132"/>
        <v>7</v>
      </c>
      <c r="U96" s="15">
        <f t="shared" si="133"/>
        <v>4</v>
      </c>
      <c r="V96" s="3">
        <f>IF(L75=D96,1,0)</f>
        <v>0</v>
      </c>
      <c r="W96" s="3">
        <f>IF(L75&gt;D96,1,0)</f>
        <v>1</v>
      </c>
      <c r="X96" s="3">
        <f>IF(L75&gt;D96+17,1,0)</f>
        <v>0</v>
      </c>
      <c r="Y96" s="3">
        <f t="shared" si="134"/>
        <v>6</v>
      </c>
      <c r="Z96" s="15">
        <f t="shared" si="135"/>
        <v>5</v>
      </c>
      <c r="AA96" s="3">
        <f>IF(M75=D96,1,0)</f>
        <v>0</v>
      </c>
      <c r="AB96" s="3">
        <f>IF(M75&gt;D96,1,0)</f>
        <v>1</v>
      </c>
      <c r="AC96" s="3">
        <f>IF(M75&gt;D96+17,1,0)</f>
        <v>0</v>
      </c>
      <c r="AD96" s="3">
        <f t="shared" si="136"/>
        <v>6</v>
      </c>
      <c r="AE96" s="15">
        <f t="shared" si="137"/>
        <v>5</v>
      </c>
      <c r="AF96" s="3">
        <f>IF(N75=D96,1,0)</f>
        <v>0</v>
      </c>
      <c r="AG96" s="3">
        <f>IF(N75&gt;D96,1,0)</f>
        <v>1</v>
      </c>
      <c r="AH96" s="3">
        <f>IF(N75&gt;D96+17,1,0)</f>
        <v>1</v>
      </c>
      <c r="AI96" s="3"/>
      <c r="AJ96" s="3">
        <f t="shared" si="138"/>
        <v>7</v>
      </c>
      <c r="AK96" s="15">
        <f t="shared" si="139"/>
        <v>4</v>
      </c>
      <c r="AL96" s="2"/>
      <c r="AM96" s="2"/>
      <c r="AN96" s="6">
        <f xml:space="preserve"> IF(K75-D96&lt;0,-1,0)</f>
        <v>0</v>
      </c>
      <c r="AO96" s="6">
        <f xml:space="preserve"> IF(K75-D96&gt;17,C96+2,C96+1)</f>
        <v>7</v>
      </c>
      <c r="AP96" s="6">
        <f t="shared" si="140"/>
        <v>3</v>
      </c>
      <c r="AQ96" s="6"/>
      <c r="AR96" s="6"/>
      <c r="AS96" s="75">
        <f t="shared" si="141"/>
        <v>3</v>
      </c>
      <c r="AT96" s="47">
        <f t="shared" si="142"/>
        <v>3</v>
      </c>
      <c r="AU96" s="6">
        <f xml:space="preserve"> IF( L75-D96&lt;0,-1,0)</f>
        <v>0</v>
      </c>
      <c r="AV96" s="6">
        <f xml:space="preserve"> IF(L75-D96&gt;17,C96+2,C96+1)</f>
        <v>6</v>
      </c>
      <c r="AW96" s="6">
        <f t="shared" si="143"/>
        <v>2</v>
      </c>
      <c r="AX96" s="6">
        <f t="shared" si="144"/>
        <v>2</v>
      </c>
      <c r="AY96" s="47">
        <f t="shared" si="145"/>
        <v>2</v>
      </c>
      <c r="AZ96" s="6">
        <f xml:space="preserve"> IF( M75-D96&lt;0,-1,0)</f>
        <v>0</v>
      </c>
      <c r="BA96" s="6">
        <f xml:space="preserve"> IF(M75-D96&gt;17,C96+2,C96+1)</f>
        <v>6</v>
      </c>
      <c r="BB96" s="6">
        <f t="shared" si="146"/>
        <v>2</v>
      </c>
      <c r="BC96" s="6">
        <f t="shared" si="147"/>
        <v>2</v>
      </c>
      <c r="BD96" s="47">
        <f t="shared" si="148"/>
        <v>2</v>
      </c>
      <c r="BE96" s="6">
        <f xml:space="preserve"> IF( N75-D96&lt;0,-1,0)</f>
        <v>0</v>
      </c>
      <c r="BF96" s="6">
        <f xml:space="preserve"> IF(N75-D96&gt;17,C96+2,C96+1)</f>
        <v>7</v>
      </c>
      <c r="BG96" s="6">
        <f t="shared" si="149"/>
        <v>3</v>
      </c>
      <c r="BH96" s="6"/>
      <c r="BI96" s="6"/>
      <c r="BJ96" s="6">
        <f t="shared" si="150"/>
        <v>3</v>
      </c>
      <c r="BK96" s="47">
        <f t="shared" si="151"/>
        <v>3</v>
      </c>
    </row>
    <row r="97" spans="2:63" x14ac:dyDescent="0.25">
      <c r="B97" s="29">
        <v>16</v>
      </c>
      <c r="C97" s="29">
        <f>'DAY 1 INPUT'!C22</f>
        <v>4</v>
      </c>
      <c r="D97" s="30">
        <f>'DAY 1 INPUT'!D22</f>
        <v>17</v>
      </c>
      <c r="E97" s="2"/>
      <c r="F97" s="119">
        <f>'DAY 2 INPUT'!N22</f>
        <v>4</v>
      </c>
      <c r="G97" s="119">
        <f>'DAY 2 INPUT'!O22</f>
        <v>5</v>
      </c>
      <c r="H97" s="119">
        <f>'DAY 2 INPUT'!P22</f>
        <v>6</v>
      </c>
      <c r="I97" s="119">
        <f>'DAY 2 INPUT'!Q22</f>
        <v>5</v>
      </c>
      <c r="J97" s="2"/>
      <c r="K97" s="31">
        <f t="shared" si="128"/>
        <v>4</v>
      </c>
      <c r="L97" s="31">
        <f t="shared" si="129"/>
        <v>5</v>
      </c>
      <c r="M97" s="31">
        <f t="shared" si="130"/>
        <v>6</v>
      </c>
      <c r="N97" s="31">
        <f t="shared" si="131"/>
        <v>5</v>
      </c>
      <c r="O97" s="9"/>
      <c r="P97" s="3">
        <f>IF(K75=D97,1,0)</f>
        <v>0</v>
      </c>
      <c r="Q97" s="3">
        <f>IF(K75&gt;D97,1,0)</f>
        <v>1</v>
      </c>
      <c r="R97" s="3">
        <f>IF(K75&gt;D97+17,1,0)</f>
        <v>0</v>
      </c>
      <c r="S97" s="3"/>
      <c r="T97" s="3">
        <f t="shared" si="132"/>
        <v>5</v>
      </c>
      <c r="U97" s="15">
        <f t="shared" si="133"/>
        <v>3</v>
      </c>
      <c r="V97" s="3">
        <f>IF(L75=D97,1,0)</f>
        <v>1</v>
      </c>
      <c r="W97" s="3">
        <f>IF(L75&gt;D97,1,0)</f>
        <v>0</v>
      </c>
      <c r="X97" s="3">
        <f>IF(L75&gt;D97+17,1,0)</f>
        <v>0</v>
      </c>
      <c r="Y97" s="3">
        <f t="shared" si="134"/>
        <v>5</v>
      </c>
      <c r="Z97" s="15">
        <f t="shared" si="135"/>
        <v>4</v>
      </c>
      <c r="AA97" s="3">
        <f>IF(M75=D97,1,0)</f>
        <v>0</v>
      </c>
      <c r="AB97" s="3">
        <f>IF(M75&gt;D97,1,0)</f>
        <v>1</v>
      </c>
      <c r="AC97" s="3">
        <f>IF(M75&gt;D97+17,1,0)</f>
        <v>0</v>
      </c>
      <c r="AD97" s="3">
        <f t="shared" si="136"/>
        <v>5</v>
      </c>
      <c r="AE97" s="15">
        <f t="shared" si="137"/>
        <v>5</v>
      </c>
      <c r="AF97" s="3">
        <f>IF(N75=D97,1,0)</f>
        <v>0</v>
      </c>
      <c r="AG97" s="3">
        <f>IF(N75&gt;D97,1,0)</f>
        <v>1</v>
      </c>
      <c r="AH97" s="3">
        <f>IF(N75&gt;D97+17,1,0)</f>
        <v>0</v>
      </c>
      <c r="AI97" s="3"/>
      <c r="AJ97" s="3">
        <f t="shared" si="138"/>
        <v>5</v>
      </c>
      <c r="AK97" s="15">
        <f t="shared" si="139"/>
        <v>4</v>
      </c>
      <c r="AL97" s="2"/>
      <c r="AM97" s="2"/>
      <c r="AN97" s="31">
        <f xml:space="preserve"> IF( K75-D97&lt;0,-1,0)</f>
        <v>0</v>
      </c>
      <c r="AO97" s="31">
        <f xml:space="preserve"> IF(K75-D97&gt;17,C97+2,C97+1)</f>
        <v>5</v>
      </c>
      <c r="AP97" s="31">
        <f t="shared" si="140"/>
        <v>3</v>
      </c>
      <c r="AQ97" s="31"/>
      <c r="AR97" s="31"/>
      <c r="AS97" s="31">
        <f t="shared" si="141"/>
        <v>3</v>
      </c>
      <c r="AT97" s="47">
        <f t="shared" si="142"/>
        <v>3</v>
      </c>
      <c r="AU97" s="31">
        <f xml:space="preserve"> IF( L75-D97&lt;0,-1,0)</f>
        <v>0</v>
      </c>
      <c r="AV97" s="31">
        <f xml:space="preserve"> IF(L75-D97&gt;17,C97+2,C97+1)</f>
        <v>5</v>
      </c>
      <c r="AW97" s="31">
        <f t="shared" si="143"/>
        <v>2</v>
      </c>
      <c r="AX97" s="31">
        <f t="shared" si="144"/>
        <v>2</v>
      </c>
      <c r="AY97" s="47">
        <f t="shared" si="145"/>
        <v>2</v>
      </c>
      <c r="AZ97" s="31">
        <f xml:space="preserve"> IF( M75-D97&lt;0,-1,0)</f>
        <v>0</v>
      </c>
      <c r="BA97" s="31">
        <f xml:space="preserve"> IF(M75-D97&gt;17,C97+2,C97+1)</f>
        <v>5</v>
      </c>
      <c r="BB97" s="31">
        <f t="shared" si="146"/>
        <v>1</v>
      </c>
      <c r="BC97" s="31">
        <f t="shared" si="147"/>
        <v>1</v>
      </c>
      <c r="BD97" s="47">
        <f t="shared" si="148"/>
        <v>1</v>
      </c>
      <c r="BE97" s="31">
        <f xml:space="preserve"> IF( N75-D97&lt;0,-1,0)</f>
        <v>0</v>
      </c>
      <c r="BF97" s="31">
        <f xml:space="preserve"> IF(N75-D97&gt;17,C97+2,C97+1)</f>
        <v>5</v>
      </c>
      <c r="BG97" s="31">
        <f t="shared" si="149"/>
        <v>2</v>
      </c>
      <c r="BH97" s="31"/>
      <c r="BI97" s="31"/>
      <c r="BJ97" s="31">
        <f t="shared" si="150"/>
        <v>2</v>
      </c>
      <c r="BK97" s="47">
        <f t="shared" si="151"/>
        <v>2</v>
      </c>
    </row>
    <row r="98" spans="2:63" x14ac:dyDescent="0.25">
      <c r="B98" s="4">
        <v>17</v>
      </c>
      <c r="C98" s="163">
        <f>'DAY 1 INPUT'!C23</f>
        <v>4</v>
      </c>
      <c r="D98" s="164">
        <f>'DAY 1 INPUT'!D23</f>
        <v>5</v>
      </c>
      <c r="E98" s="77"/>
      <c r="F98" s="165">
        <f>'DAY 2 INPUT'!N23</f>
        <v>7</v>
      </c>
      <c r="G98" s="165">
        <f>'DAY 2 INPUT'!O23</f>
        <v>5</v>
      </c>
      <c r="H98" s="165">
        <f>'DAY 2 INPUT'!P23</f>
        <v>6</v>
      </c>
      <c r="I98" s="165">
        <f>'DAY 2 INPUT'!Q23</f>
        <v>6</v>
      </c>
      <c r="J98" s="2"/>
      <c r="K98" s="6">
        <f t="shared" si="128"/>
        <v>6</v>
      </c>
      <c r="L98" s="6">
        <f t="shared" si="129"/>
        <v>5</v>
      </c>
      <c r="M98" s="6">
        <f t="shared" si="130"/>
        <v>6</v>
      </c>
      <c r="N98" s="6">
        <f t="shared" si="131"/>
        <v>6</v>
      </c>
      <c r="O98" s="9"/>
      <c r="P98" s="3">
        <f>IF(K75=D98,1,0)</f>
        <v>0</v>
      </c>
      <c r="Q98" s="3">
        <f>IF(K75&gt;D98,1,0)</f>
        <v>1</v>
      </c>
      <c r="R98" s="3">
        <f>IF(K75&gt;D98+17,1,0)</f>
        <v>0</v>
      </c>
      <c r="S98" s="3"/>
      <c r="T98" s="3">
        <f t="shared" si="132"/>
        <v>5</v>
      </c>
      <c r="U98" s="15">
        <f t="shared" si="133"/>
        <v>6</v>
      </c>
      <c r="V98" s="3">
        <f>IF(L75=D98,1,0)</f>
        <v>0</v>
      </c>
      <c r="W98" s="3">
        <f>IF(L75&gt;D98,1,0)</f>
        <v>1</v>
      </c>
      <c r="X98" s="3">
        <f>IF(L75&gt;D98+17,1,0)</f>
        <v>0</v>
      </c>
      <c r="Y98" s="3">
        <f t="shared" si="134"/>
        <v>5</v>
      </c>
      <c r="Z98" s="15">
        <f t="shared" si="135"/>
        <v>4</v>
      </c>
      <c r="AA98" s="3">
        <f>IF(M75=D98,1,0)</f>
        <v>0</v>
      </c>
      <c r="AB98" s="3">
        <f>IF(M75&gt;D98,1,0)</f>
        <v>1</v>
      </c>
      <c r="AC98" s="3">
        <f>IF(M75&gt;D98+17,1,0)</f>
        <v>0</v>
      </c>
      <c r="AD98" s="3">
        <f t="shared" si="136"/>
        <v>5</v>
      </c>
      <c r="AE98" s="15">
        <f t="shared" si="137"/>
        <v>5</v>
      </c>
      <c r="AF98" s="3">
        <f>IF(BB80=D98,1,0)</f>
        <v>0</v>
      </c>
      <c r="AG98" s="3">
        <f>IF(BB80&gt;D98,1,0)</f>
        <v>0</v>
      </c>
      <c r="AH98" s="3">
        <f>IF(N75&gt;D98+17,1,0)</f>
        <v>0</v>
      </c>
      <c r="AI98" s="3"/>
      <c r="AJ98" s="3">
        <f t="shared" si="138"/>
        <v>4</v>
      </c>
      <c r="AK98" s="15">
        <f t="shared" si="139"/>
        <v>6</v>
      </c>
      <c r="AL98" s="2"/>
      <c r="AM98" s="2"/>
      <c r="AN98" s="6">
        <f xml:space="preserve"> IF( K75-D98&lt;0,-1,0)</f>
        <v>0</v>
      </c>
      <c r="AO98" s="6">
        <f xml:space="preserve"> IF(K75-D98&gt;17,C98+2,C98+1)</f>
        <v>5</v>
      </c>
      <c r="AP98" s="6">
        <f t="shared" si="140"/>
        <v>0</v>
      </c>
      <c r="AQ98" s="6"/>
      <c r="AR98" s="6"/>
      <c r="AS98" s="75">
        <f t="shared" si="141"/>
        <v>0</v>
      </c>
      <c r="AT98" s="47">
        <f t="shared" si="142"/>
        <v>0</v>
      </c>
      <c r="AU98" s="6">
        <f xml:space="preserve"> IF( L75-D98&lt;0,-1,0)</f>
        <v>0</v>
      </c>
      <c r="AV98" s="6">
        <f xml:space="preserve"> IF(L75-D98&gt;17,C98+2,C98+1)</f>
        <v>5</v>
      </c>
      <c r="AW98" s="6">
        <f t="shared" si="143"/>
        <v>2</v>
      </c>
      <c r="AX98" s="6">
        <f t="shared" si="144"/>
        <v>2</v>
      </c>
      <c r="AY98" s="47">
        <f t="shared" si="145"/>
        <v>2</v>
      </c>
      <c r="AZ98" s="6">
        <f xml:space="preserve"> IF( M75-D98&lt;0,-1,0)</f>
        <v>0</v>
      </c>
      <c r="BA98" s="6">
        <f xml:space="preserve"> IF(M75-D98&gt;17,C98+2,C98+1)</f>
        <v>5</v>
      </c>
      <c r="BB98" s="6">
        <f t="shared" si="146"/>
        <v>1</v>
      </c>
      <c r="BC98" s="6">
        <f t="shared" si="147"/>
        <v>1</v>
      </c>
      <c r="BD98" s="47">
        <f t="shared" si="148"/>
        <v>1</v>
      </c>
      <c r="BE98" s="6">
        <f xml:space="preserve"> IF( N75-D98&lt;0,-1,0)</f>
        <v>0</v>
      </c>
      <c r="BF98" s="6">
        <f xml:space="preserve"> IF(N75-D98&gt;17,C98+2,C98+1)</f>
        <v>5</v>
      </c>
      <c r="BG98" s="6">
        <f t="shared" si="149"/>
        <v>1</v>
      </c>
      <c r="BH98" s="6"/>
      <c r="BI98" s="6"/>
      <c r="BJ98" s="6">
        <f t="shared" si="150"/>
        <v>1</v>
      </c>
      <c r="BK98" s="47">
        <f t="shared" si="151"/>
        <v>1</v>
      </c>
    </row>
    <row r="99" spans="2:63" x14ac:dyDescent="0.25">
      <c r="B99" s="29">
        <v>18</v>
      </c>
      <c r="C99" s="29">
        <f>'DAY 1 INPUT'!C24</f>
        <v>5</v>
      </c>
      <c r="D99" s="30">
        <f>'DAY 1 INPUT'!D24</f>
        <v>11</v>
      </c>
      <c r="E99" s="2"/>
      <c r="F99" s="119">
        <f>'DAY 2 INPUT'!N24</f>
        <v>7</v>
      </c>
      <c r="G99" s="119">
        <f>'DAY 2 INPUT'!O24</f>
        <v>6</v>
      </c>
      <c r="H99" s="119">
        <f>'DAY 2 INPUT'!P24</f>
        <v>6</v>
      </c>
      <c r="I99" s="119">
        <f>'DAY 2 INPUT'!Q24</f>
        <v>6</v>
      </c>
      <c r="J99" s="2"/>
      <c r="K99" s="31">
        <f t="shared" si="128"/>
        <v>7</v>
      </c>
      <c r="L99" s="31">
        <f t="shared" si="129"/>
        <v>6</v>
      </c>
      <c r="M99" s="31">
        <f t="shared" si="130"/>
        <v>6</v>
      </c>
      <c r="N99" s="31">
        <f t="shared" si="131"/>
        <v>6</v>
      </c>
      <c r="O99" s="9"/>
      <c r="P99" s="3">
        <f>IF(K75=D99,1,0)</f>
        <v>0</v>
      </c>
      <c r="Q99" s="3">
        <f>IF(K75&gt;D99,1,0)</f>
        <v>1</v>
      </c>
      <c r="R99" s="3">
        <f>IF(K75&gt;D99+17,1,0)</f>
        <v>0</v>
      </c>
      <c r="S99" s="3"/>
      <c r="T99" s="3">
        <f t="shared" si="132"/>
        <v>6</v>
      </c>
      <c r="U99" s="15">
        <f t="shared" si="133"/>
        <v>6</v>
      </c>
      <c r="V99" s="3">
        <f>IF(L75=D99,1,0)</f>
        <v>0</v>
      </c>
      <c r="W99" s="3">
        <f>IF(L75&gt;D99,1,0)</f>
        <v>1</v>
      </c>
      <c r="X99" s="3">
        <f>IF(L75&gt;D99+17,1,0)</f>
        <v>0</v>
      </c>
      <c r="Y99" s="3">
        <f t="shared" si="134"/>
        <v>6</v>
      </c>
      <c r="Z99" s="15">
        <f t="shared" si="135"/>
        <v>5</v>
      </c>
      <c r="AA99" s="3">
        <f>IF(M75=D99,1,0)</f>
        <v>0</v>
      </c>
      <c r="AB99" s="3">
        <f>IF(M75&gt;D99,1,0)</f>
        <v>1</v>
      </c>
      <c r="AC99" s="3">
        <f>IF(M75&gt;D99+17,1,0)</f>
        <v>0</v>
      </c>
      <c r="AD99" s="3">
        <f t="shared" si="136"/>
        <v>6</v>
      </c>
      <c r="AE99" s="15">
        <f t="shared" si="137"/>
        <v>5</v>
      </c>
      <c r="AF99" s="3">
        <f>IF(N75=D99,1,0)</f>
        <v>0</v>
      </c>
      <c r="AG99" s="3">
        <f>IF(N75&gt;D99,1,0)</f>
        <v>1</v>
      </c>
      <c r="AH99" s="3">
        <f>IF(N75&gt;D99+17,1,0)</f>
        <v>0</v>
      </c>
      <c r="AI99" s="3"/>
      <c r="AJ99" s="3">
        <f t="shared" si="138"/>
        <v>6</v>
      </c>
      <c r="AK99" s="15">
        <f t="shared" si="139"/>
        <v>5</v>
      </c>
      <c r="AL99" s="2"/>
      <c r="AM99" s="2"/>
      <c r="AN99" s="31">
        <f xml:space="preserve"> IF( K75-D99&lt;0,-1,0)</f>
        <v>0</v>
      </c>
      <c r="AO99" s="31">
        <f xml:space="preserve"> IF(K75-D99&gt;17,C99+2,C99+1)</f>
        <v>6</v>
      </c>
      <c r="AP99" s="31">
        <f t="shared" si="140"/>
        <v>1</v>
      </c>
      <c r="AQ99" s="31"/>
      <c r="AR99" s="31"/>
      <c r="AS99" s="31">
        <f t="shared" si="141"/>
        <v>1</v>
      </c>
      <c r="AT99" s="47">
        <f t="shared" si="142"/>
        <v>1</v>
      </c>
      <c r="AU99" s="31">
        <f xml:space="preserve"> IF( L75-I99&lt;0,-1,0)</f>
        <v>0</v>
      </c>
      <c r="AV99" s="31">
        <f xml:space="preserve"> IF(L75-D99&gt;17,C99+2,C99+1)</f>
        <v>6</v>
      </c>
      <c r="AW99" s="31">
        <f t="shared" si="143"/>
        <v>2</v>
      </c>
      <c r="AX99" s="31">
        <f t="shared" si="144"/>
        <v>2</v>
      </c>
      <c r="AY99" s="47">
        <f t="shared" si="145"/>
        <v>2</v>
      </c>
      <c r="AZ99" s="31">
        <f xml:space="preserve"> IF( M75-D99&lt;0,-1,0)</f>
        <v>0</v>
      </c>
      <c r="BA99" s="31">
        <f xml:space="preserve"> IF(M75-D99&gt;17,C99+2,C99+1)</f>
        <v>6</v>
      </c>
      <c r="BB99" s="31">
        <f t="shared" si="146"/>
        <v>2</v>
      </c>
      <c r="BC99" s="31">
        <f t="shared" si="147"/>
        <v>2</v>
      </c>
      <c r="BD99" s="47">
        <f t="shared" si="148"/>
        <v>2</v>
      </c>
      <c r="BE99" s="31">
        <f xml:space="preserve"> IF( N75-D99&lt;0,-1,0)</f>
        <v>0</v>
      </c>
      <c r="BF99" s="31">
        <f xml:space="preserve"> IF(N75-D99&gt;17,C99+2,C99+1)</f>
        <v>6</v>
      </c>
      <c r="BG99" s="31">
        <f t="shared" si="149"/>
        <v>2</v>
      </c>
      <c r="BH99" s="31"/>
      <c r="BI99" s="31"/>
      <c r="BJ99" s="31">
        <f t="shared" si="150"/>
        <v>2</v>
      </c>
      <c r="BK99" s="47">
        <f t="shared" si="151"/>
        <v>2</v>
      </c>
    </row>
    <row r="100" spans="2:63" x14ac:dyDescent="0.25">
      <c r="B100" s="4" t="s">
        <v>2</v>
      </c>
      <c r="C100" s="4">
        <f>SUM(C91:C99)</f>
        <v>36</v>
      </c>
      <c r="D100" s="4"/>
      <c r="E100" s="2"/>
      <c r="F100" s="6">
        <f>SUM(F91:F99)</f>
        <v>52</v>
      </c>
      <c r="G100" s="6">
        <f>SUM(G91:G99)</f>
        <v>52</v>
      </c>
      <c r="H100" s="6">
        <f>SUM(H91:H99)</f>
        <v>52</v>
      </c>
      <c r="I100" s="6">
        <f>SUM(I91:I99)</f>
        <v>49</v>
      </c>
      <c r="J100" s="2"/>
      <c r="K100" s="6">
        <f>SUM(K91:K99)</f>
        <v>47</v>
      </c>
      <c r="L100" s="6">
        <f>SUM(L91:L99)</f>
        <v>49</v>
      </c>
      <c r="M100" s="6">
        <f>SUM(M91:M99)</f>
        <v>50</v>
      </c>
      <c r="N100" s="6">
        <f>SUM(N91:N99)</f>
        <v>47</v>
      </c>
      <c r="O100" s="9"/>
      <c r="P100" s="3" t="s">
        <v>8</v>
      </c>
      <c r="Q100" s="3"/>
      <c r="R100" s="3"/>
      <c r="S100" s="3"/>
      <c r="T100" s="3" t="s">
        <v>8</v>
      </c>
      <c r="U100" s="15">
        <f>SUM(U91:U99)</f>
        <v>41</v>
      </c>
      <c r="V100" s="3" t="s">
        <v>8</v>
      </c>
      <c r="W100" s="3"/>
      <c r="X100" s="3"/>
      <c r="Y100" s="3" t="s">
        <v>8</v>
      </c>
      <c r="Z100" s="15">
        <f>SUM(Z91:Z99)</f>
        <v>43</v>
      </c>
      <c r="AA100" s="3" t="s">
        <v>8</v>
      </c>
      <c r="AB100" s="3"/>
      <c r="AC100" s="3"/>
      <c r="AD100" s="3" t="s">
        <v>8</v>
      </c>
      <c r="AE100" s="15">
        <f>SUM(AE91:AE99)</f>
        <v>43</v>
      </c>
      <c r="AF100" s="3" t="s">
        <v>8</v>
      </c>
      <c r="AG100" s="3"/>
      <c r="AH100" s="3"/>
      <c r="AI100" s="3"/>
      <c r="AJ100" s="3" t="s">
        <v>8</v>
      </c>
      <c r="AK100" s="15">
        <f>SUM(AK91:AK99)</f>
        <v>40</v>
      </c>
      <c r="AL100" s="2"/>
      <c r="AM100" s="2"/>
      <c r="AN100" s="1"/>
      <c r="AO100" s="6" t="s">
        <v>8</v>
      </c>
      <c r="AP100" s="1" t="s">
        <v>8</v>
      </c>
      <c r="AQ100" s="1"/>
      <c r="AR100" s="1"/>
      <c r="AS100" s="6">
        <f>SUM(AS91:AS99)</f>
        <v>16</v>
      </c>
      <c r="AT100" s="49">
        <f>SUM(AT91:AT99)</f>
        <v>16</v>
      </c>
      <c r="AU100" s="1"/>
      <c r="AV100" s="6" t="s">
        <v>8</v>
      </c>
      <c r="AW100" s="1" t="s">
        <v>8</v>
      </c>
      <c r="AX100" s="6">
        <f>SUM(AX91:AX99)</f>
        <v>12</v>
      </c>
      <c r="AY100" s="49">
        <f>SUM(AY91:AY99)</f>
        <v>12</v>
      </c>
      <c r="AZ100" s="6"/>
      <c r="BA100" s="6" t="s">
        <v>8</v>
      </c>
      <c r="BB100" s="6" t="s">
        <v>8</v>
      </c>
      <c r="BC100" s="6">
        <f>SUM(BC91:BC99)</f>
        <v>11</v>
      </c>
      <c r="BD100" s="49">
        <f>SUM(BD91:BD99)</f>
        <v>11</v>
      </c>
      <c r="BE100" s="1"/>
      <c r="BF100" s="6" t="s">
        <v>8</v>
      </c>
      <c r="BG100" s="1" t="s">
        <v>8</v>
      </c>
      <c r="BH100" s="1"/>
      <c r="BI100" s="1"/>
      <c r="BJ100" s="6">
        <f>SUM(BJ91:BJ99)</f>
        <v>15</v>
      </c>
      <c r="BK100" s="49">
        <f>SUM(BK91:BK99)</f>
        <v>15</v>
      </c>
    </row>
    <row r="101" spans="2:63" x14ac:dyDescent="0.25">
      <c r="B101" s="29" t="s">
        <v>1</v>
      </c>
      <c r="C101" s="29">
        <f>C90</f>
        <v>36</v>
      </c>
      <c r="D101" s="29"/>
      <c r="E101" s="2"/>
      <c r="F101" s="31">
        <f>F90</f>
        <v>69</v>
      </c>
      <c r="G101" s="31">
        <f>G90</f>
        <v>49</v>
      </c>
      <c r="H101" s="31">
        <f>H90</f>
        <v>61</v>
      </c>
      <c r="I101" s="31">
        <f>I90</f>
        <v>62</v>
      </c>
      <c r="J101" s="2"/>
      <c r="K101" s="31">
        <f>K90</f>
        <v>54</v>
      </c>
      <c r="L101" s="31">
        <f>L90</f>
        <v>45</v>
      </c>
      <c r="M101" s="31">
        <f>M90</f>
        <v>52</v>
      </c>
      <c r="N101" s="31">
        <f>N90</f>
        <v>51</v>
      </c>
      <c r="O101" s="9"/>
      <c r="P101" s="3" t="s">
        <v>8</v>
      </c>
      <c r="Q101" s="3"/>
      <c r="R101" s="3"/>
      <c r="S101" s="3"/>
      <c r="T101" s="3" t="s">
        <v>8</v>
      </c>
      <c r="U101" s="15">
        <f>U90</f>
        <v>58</v>
      </c>
      <c r="V101" s="3" t="s">
        <v>8</v>
      </c>
      <c r="W101" s="3"/>
      <c r="X101" s="3"/>
      <c r="Y101" s="3" t="s">
        <v>8</v>
      </c>
      <c r="Z101" s="15">
        <f>Z90</f>
        <v>41</v>
      </c>
      <c r="AA101" s="3" t="s">
        <v>8</v>
      </c>
      <c r="AB101" s="3"/>
      <c r="AC101" s="3"/>
      <c r="AD101" s="3" t="s">
        <v>8</v>
      </c>
      <c r="AE101" s="15">
        <f>AE90</f>
        <v>52</v>
      </c>
      <c r="AF101" s="3" t="s">
        <v>8</v>
      </c>
      <c r="AG101" s="3"/>
      <c r="AH101" s="3"/>
      <c r="AI101" s="3"/>
      <c r="AJ101" s="3" t="s">
        <v>8</v>
      </c>
      <c r="AK101" s="15">
        <f>AK90</f>
        <v>53</v>
      </c>
      <c r="AL101" s="2"/>
      <c r="AM101" s="2"/>
      <c r="AN101" s="33"/>
      <c r="AO101" s="32"/>
      <c r="AP101" s="32"/>
      <c r="AQ101" s="32"/>
      <c r="AR101" s="32"/>
      <c r="AS101" s="31">
        <f>AS90</f>
        <v>2</v>
      </c>
      <c r="AT101" s="50">
        <f>AT90</f>
        <v>2</v>
      </c>
      <c r="AU101" s="33"/>
      <c r="AV101" s="32"/>
      <c r="AW101" s="32"/>
      <c r="AX101" s="31">
        <f>AX90</f>
        <v>14</v>
      </c>
      <c r="AY101" s="50">
        <f>AY90</f>
        <v>15</v>
      </c>
      <c r="AZ101" s="31"/>
      <c r="BA101" s="31"/>
      <c r="BB101" s="31"/>
      <c r="BC101" s="31">
        <f>BC90</f>
        <v>6</v>
      </c>
      <c r="BD101" s="50">
        <f>BD90</f>
        <v>6</v>
      </c>
      <c r="BE101" s="33"/>
      <c r="BF101" s="32"/>
      <c r="BG101" s="32"/>
      <c r="BH101" s="32"/>
      <c r="BI101" s="32"/>
      <c r="BJ101" s="31">
        <f>BJ90</f>
        <v>8</v>
      </c>
      <c r="BK101" s="50">
        <f>BK90</f>
        <v>8</v>
      </c>
    </row>
    <row r="102" spans="2:63" x14ac:dyDescent="0.25">
      <c r="B102" s="4" t="s">
        <v>3</v>
      </c>
      <c r="C102" s="4">
        <f>SUM(C100+C101)</f>
        <v>72</v>
      </c>
      <c r="D102" s="4"/>
      <c r="E102" s="13"/>
      <c r="F102" s="6">
        <f>SUM(F100+F101)</f>
        <v>121</v>
      </c>
      <c r="G102" s="6">
        <f>SUM(G100+G101)</f>
        <v>101</v>
      </c>
      <c r="H102" s="6">
        <f>SUM(H100+H101)</f>
        <v>113</v>
      </c>
      <c r="I102" s="6">
        <f>SUM(I100+I101)</f>
        <v>111</v>
      </c>
      <c r="J102" s="13"/>
      <c r="K102" s="6">
        <f>SUM(K100+K101)</f>
        <v>101</v>
      </c>
      <c r="L102" s="6">
        <f>SUM(L100+L101)</f>
        <v>94</v>
      </c>
      <c r="M102" s="6">
        <f>SUM(M100+M101)</f>
        <v>102</v>
      </c>
      <c r="N102" s="6">
        <f>SUM(N100+N101)</f>
        <v>98</v>
      </c>
      <c r="O102" s="21"/>
      <c r="P102" s="3" t="s">
        <v>8</v>
      </c>
      <c r="Q102" s="3"/>
      <c r="R102" s="3"/>
      <c r="S102" s="3"/>
      <c r="T102" s="3" t="s">
        <v>8</v>
      </c>
      <c r="U102" s="15">
        <f>U100+U101</f>
        <v>99</v>
      </c>
      <c r="V102" s="3" t="s">
        <v>8</v>
      </c>
      <c r="W102" s="3"/>
      <c r="X102" s="3"/>
      <c r="Y102" s="3" t="s">
        <v>8</v>
      </c>
      <c r="Z102" s="15">
        <f>Z100+Z101</f>
        <v>84</v>
      </c>
      <c r="AA102" s="3" t="s">
        <v>8</v>
      </c>
      <c r="AB102" s="3"/>
      <c r="AC102" s="3"/>
      <c r="AD102" s="3" t="s">
        <v>8</v>
      </c>
      <c r="AE102" s="15">
        <f>AE100+AE101</f>
        <v>95</v>
      </c>
      <c r="AF102" s="3" t="s">
        <v>8</v>
      </c>
      <c r="AG102" s="3"/>
      <c r="AH102" s="3"/>
      <c r="AI102" s="3"/>
      <c r="AJ102" s="3" t="s">
        <v>8</v>
      </c>
      <c r="AK102" s="15">
        <f>AK100+AK101</f>
        <v>93</v>
      </c>
      <c r="AL102" s="2"/>
      <c r="AM102" s="2"/>
      <c r="AN102" s="3"/>
      <c r="AO102" s="1"/>
      <c r="AP102" s="1"/>
      <c r="AQ102" s="1"/>
      <c r="AR102" s="1"/>
      <c r="AS102" s="6">
        <f>SUM(AS100+AS101)</f>
        <v>18</v>
      </c>
      <c r="AT102" s="49">
        <f>SUM(AT100+AT101)</f>
        <v>18</v>
      </c>
      <c r="AU102" s="3"/>
      <c r="AV102" s="1"/>
      <c r="AW102" s="1"/>
      <c r="AX102" s="6">
        <f>SUM(AX100+AX101)</f>
        <v>26</v>
      </c>
      <c r="AY102" s="49">
        <f>SUM(AY100+AY101)</f>
        <v>27</v>
      </c>
      <c r="AZ102" s="6"/>
      <c r="BA102" s="6"/>
      <c r="BB102" s="6"/>
      <c r="BC102" s="6">
        <f>SUM(BC100+BC101)</f>
        <v>17</v>
      </c>
      <c r="BD102" s="49">
        <f>SUM(BD100+BD101)</f>
        <v>17</v>
      </c>
      <c r="BE102" s="3"/>
      <c r="BF102" s="1"/>
      <c r="BG102" s="1"/>
      <c r="BH102" s="1"/>
      <c r="BI102" s="1"/>
      <c r="BJ102" s="6">
        <f>SUM(BJ100+BJ101)</f>
        <v>23</v>
      </c>
      <c r="BK102" s="49">
        <f>SUM(BK100+BK101)</f>
        <v>23</v>
      </c>
    </row>
    <row r="103" spans="2:63" x14ac:dyDescent="0.25">
      <c r="B103" s="26" t="s">
        <v>8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AL103" s="2"/>
      <c r="AM103" s="2"/>
      <c r="BK103" s="46" t="s">
        <v>8</v>
      </c>
    </row>
    <row r="104" spans="2:63" x14ac:dyDescent="0.25">
      <c r="B104" s="26" t="s">
        <v>8</v>
      </c>
      <c r="C104" s="26"/>
      <c r="D104" s="26"/>
      <c r="E104" s="26"/>
      <c r="F104" s="26"/>
      <c r="G104" s="26"/>
      <c r="H104" s="26"/>
      <c r="I104" s="26"/>
      <c r="J104" s="26"/>
    </row>
  </sheetData>
  <mergeCells count="11">
    <mergeCell ref="E2:H2"/>
    <mergeCell ref="F8:I8"/>
    <mergeCell ref="F78:I78"/>
    <mergeCell ref="AN78:AX78"/>
    <mergeCell ref="P80:T80"/>
    <mergeCell ref="AN8:AX8"/>
    <mergeCell ref="E37:H37"/>
    <mergeCell ref="F43:I43"/>
    <mergeCell ref="AN43:AX43"/>
    <mergeCell ref="E72:H72"/>
    <mergeCell ref="AF10:AJ10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zoomScale="89" zoomScaleNormal="89" workbookViewId="0">
      <selection activeCell="W6" sqref="W6"/>
    </sheetView>
  </sheetViews>
  <sheetFormatPr defaultRowHeight="15" x14ac:dyDescent="0.25"/>
  <cols>
    <col min="1" max="4" width="6.7109375" customWidth="1"/>
    <col min="5" max="6" width="4.7109375" customWidth="1"/>
    <col min="7" max="18" width="6.7109375" customWidth="1"/>
  </cols>
  <sheetData>
    <row r="2" spans="1:21" x14ac:dyDescent="0.25">
      <c r="A2" s="76" t="s">
        <v>34</v>
      </c>
      <c r="G2" s="87" t="str">
        <f>'DAY 1 INPUT'!F4</f>
        <v>Steve</v>
      </c>
      <c r="H2" s="87" t="str">
        <f>'DAY 1 INPUT'!G4</f>
        <v>Jeff</v>
      </c>
      <c r="I2" s="35" t="str">
        <f>'DAY 1 INPUT'!H4</f>
        <v>Mike</v>
      </c>
      <c r="J2" s="35" t="str">
        <f>'DAY 1 INPUT'!I4</f>
        <v>RichM</v>
      </c>
      <c r="K2" s="34" t="str">
        <f>'DAY 1 INPUT'!J4</f>
        <v>Derm</v>
      </c>
      <c r="L2" s="34" t="str">
        <f>'DAY 1 INPUT'!K4</f>
        <v>Tom</v>
      </c>
      <c r="M2" s="87" t="str">
        <f>'DAY 1 INPUT'!L4</f>
        <v>Neil</v>
      </c>
      <c r="N2" s="87" t="str">
        <f>'DAY 1 INPUT'!M4</f>
        <v>RichB</v>
      </c>
      <c r="O2" s="93" t="str">
        <f>'DAY 1 INPUT'!N4</f>
        <v>Derek</v>
      </c>
      <c r="P2" s="93" t="str">
        <f>'DAY 1 INPUT'!O4</f>
        <v>Paul</v>
      </c>
      <c r="Q2" s="86" t="str">
        <f>'DAY 1 INPUT'!P4</f>
        <v>Stew</v>
      </c>
      <c r="R2" s="86" t="str">
        <f>'DAY 1 INPUT'!Q4</f>
        <v>Phil</v>
      </c>
    </row>
    <row r="3" spans="1:21" x14ac:dyDescent="0.25">
      <c r="C3" t="s">
        <v>8</v>
      </c>
      <c r="G3" s="5">
        <f>'DAY 1 INPUT'!F5</f>
        <v>38</v>
      </c>
      <c r="H3" s="5">
        <f>'DAY 1 INPUT'!G5</f>
        <v>20</v>
      </c>
      <c r="I3" s="5">
        <f>'DAY 1 INPUT'!H5</f>
        <v>20</v>
      </c>
      <c r="J3" s="5">
        <f>'DAY 1 INPUT'!I5</f>
        <v>38</v>
      </c>
      <c r="K3" s="5">
        <f>'DAY 1 INPUT'!J5</f>
        <v>18</v>
      </c>
      <c r="L3" s="5">
        <f>'DAY 1 INPUT'!K5</f>
        <v>32</v>
      </c>
      <c r="M3" s="5">
        <f>'DAY 1 INPUT'!L5</f>
        <v>18</v>
      </c>
      <c r="N3" s="5">
        <f>'DAY 1 INPUT'!M5</f>
        <v>27</v>
      </c>
      <c r="O3" s="5">
        <f>'DAY 1 INPUT'!N5</f>
        <v>22</v>
      </c>
      <c r="P3" s="5">
        <f>'DAY 1 INPUT'!O5</f>
        <v>17</v>
      </c>
      <c r="Q3" s="5">
        <f>'DAY 1 INPUT'!P5</f>
        <v>18</v>
      </c>
      <c r="R3" s="5">
        <f>'DAY 1 INPUT'!Q5</f>
        <v>19</v>
      </c>
    </row>
    <row r="4" spans="1:21" ht="9.9499999999999993" customHeight="1" x14ac:dyDescent="0.25">
      <c r="Q4" s="77" t="s">
        <v>8</v>
      </c>
      <c r="R4" s="77" t="s">
        <v>8</v>
      </c>
    </row>
    <row r="5" spans="1:21" x14ac:dyDescent="0.25">
      <c r="A5" s="76" t="s">
        <v>35</v>
      </c>
      <c r="G5" s="87" t="str">
        <f>'DAY 1 INPUT'!F4</f>
        <v>Steve</v>
      </c>
      <c r="H5" s="87" t="str">
        <f>'DAY 1 INPUT'!G4</f>
        <v>Jeff</v>
      </c>
      <c r="I5" s="35" t="str">
        <f>'DAY 1 INPUT'!H4</f>
        <v>Mike</v>
      </c>
      <c r="J5" s="35" t="str">
        <f>'DAY 1 INPUT'!I4</f>
        <v>RichM</v>
      </c>
      <c r="K5" s="34" t="str">
        <f>'DAY 1 INPUT'!J4</f>
        <v>Derm</v>
      </c>
      <c r="L5" s="34" t="str">
        <f>'DAY 1 INPUT'!K4</f>
        <v>Tom</v>
      </c>
      <c r="M5" s="87" t="str">
        <f>'DAY 1 INPUT'!L4</f>
        <v>Neil</v>
      </c>
      <c r="N5" s="87" t="str">
        <f>'DAY 1 INPUT'!M4</f>
        <v>RichB</v>
      </c>
      <c r="O5" s="93" t="str">
        <f>'DAY 1 INPUT'!N4</f>
        <v>Derek</v>
      </c>
      <c r="P5" s="93" t="str">
        <f>'DAY 1 INPUT'!O4</f>
        <v>Paul</v>
      </c>
      <c r="Q5" s="86" t="str">
        <f>'DAY 1 INPUT'!P4</f>
        <v>Stew</v>
      </c>
      <c r="R5" s="86" t="str">
        <f>'DAY 1 INPUT'!Q4</f>
        <v>Phil</v>
      </c>
    </row>
    <row r="6" spans="1:21" x14ac:dyDescent="0.25">
      <c r="G6" s="6">
        <f>Day1summary!E8</f>
        <v>38</v>
      </c>
      <c r="H6" s="6">
        <f>Day1summary!F8</f>
        <v>26</v>
      </c>
      <c r="I6" s="6">
        <f>Day1summary!G8</f>
        <v>35</v>
      </c>
      <c r="J6" s="6">
        <f>Day1summary!H8</f>
        <v>37</v>
      </c>
      <c r="K6" s="6">
        <f>Day1summary!I8</f>
        <v>32</v>
      </c>
      <c r="L6" s="6">
        <f>Day1summary!J8</f>
        <v>37</v>
      </c>
      <c r="M6" s="6">
        <f>Day1summary!K8</f>
        <v>33</v>
      </c>
      <c r="N6" s="6">
        <f>Day1summary!L8</f>
        <v>29</v>
      </c>
      <c r="O6" s="6">
        <f>Day1summary!M8</f>
        <v>26</v>
      </c>
      <c r="P6" s="6">
        <f>Day1summary!N8</f>
        <v>26</v>
      </c>
      <c r="Q6" s="6">
        <f>Day1summary!O8</f>
        <v>30</v>
      </c>
      <c r="R6" s="6">
        <f>Day1summary!P8</f>
        <v>36</v>
      </c>
    </row>
    <row r="7" spans="1:21" ht="9.9499999999999993" customHeight="1" x14ac:dyDescent="0.25">
      <c r="G7" s="25"/>
      <c r="H7" s="25"/>
      <c r="I7" s="25"/>
      <c r="J7" s="25"/>
      <c r="K7" s="25"/>
      <c r="L7" s="25"/>
      <c r="M7" s="25"/>
      <c r="N7" s="25"/>
      <c r="O7" s="25"/>
      <c r="P7" s="25"/>
      <c r="Q7" s="78"/>
      <c r="R7" s="78"/>
    </row>
    <row r="8" spans="1:21" x14ac:dyDescent="0.25">
      <c r="A8" s="76" t="s">
        <v>37</v>
      </c>
      <c r="G8" s="87" t="str">
        <f>'DAY 1 INPUT'!F4</f>
        <v>Steve</v>
      </c>
      <c r="H8" s="87" t="str">
        <f>'DAY 1 INPUT'!G4</f>
        <v>Jeff</v>
      </c>
      <c r="I8" s="35" t="str">
        <f>'DAY 1 INPUT'!H4</f>
        <v>Mike</v>
      </c>
      <c r="J8" s="35" t="str">
        <f>'DAY 1 INPUT'!I4</f>
        <v>RichM</v>
      </c>
      <c r="K8" s="34" t="str">
        <f>'DAY 1 INPUT'!J4</f>
        <v>Derm</v>
      </c>
      <c r="L8" s="34" t="str">
        <f>'DAY 1 INPUT'!K4</f>
        <v>Tom</v>
      </c>
      <c r="M8" s="87" t="str">
        <f>'DAY 1 INPUT'!L4</f>
        <v>Neil</v>
      </c>
      <c r="N8" s="87" t="str">
        <f>'DAY 1 INPUT'!M4</f>
        <v>RichB</v>
      </c>
      <c r="O8" s="93" t="str">
        <f>'DAY 1 INPUT'!N4</f>
        <v>Derek</v>
      </c>
      <c r="P8" s="93" t="str">
        <f>'DAY 1 INPUT'!O4</f>
        <v>Paul</v>
      </c>
      <c r="Q8" s="86" t="str">
        <f>'DAY 1 INPUT'!P4</f>
        <v>Stew</v>
      </c>
      <c r="R8" s="86" t="str">
        <f>'DAY 1 INPUT'!Q4</f>
        <v>Phil</v>
      </c>
    </row>
    <row r="9" spans="1:21" x14ac:dyDescent="0.25">
      <c r="G9" s="3">
        <f t="shared" ref="G9:R9" si="0">G3-G6</f>
        <v>0</v>
      </c>
      <c r="H9" s="3">
        <f t="shared" si="0"/>
        <v>-6</v>
      </c>
      <c r="I9" s="3">
        <f t="shared" si="0"/>
        <v>-15</v>
      </c>
      <c r="J9" s="3">
        <f t="shared" si="0"/>
        <v>1</v>
      </c>
      <c r="K9" s="3">
        <f t="shared" si="0"/>
        <v>-14</v>
      </c>
      <c r="L9" s="3">
        <f t="shared" si="0"/>
        <v>-5</v>
      </c>
      <c r="M9" s="3">
        <f t="shared" si="0"/>
        <v>-15</v>
      </c>
      <c r="N9" s="3">
        <f t="shared" si="0"/>
        <v>-2</v>
      </c>
      <c r="O9" s="3">
        <f t="shared" si="0"/>
        <v>-4</v>
      </c>
      <c r="P9" s="3">
        <f t="shared" si="0"/>
        <v>-9</v>
      </c>
      <c r="Q9" s="3">
        <f t="shared" si="0"/>
        <v>-12</v>
      </c>
      <c r="R9" s="3">
        <f t="shared" si="0"/>
        <v>-17</v>
      </c>
    </row>
    <row r="10" spans="1:21" ht="9.9499999999999993" customHeight="1" x14ac:dyDescent="0.25"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T10" t="s">
        <v>8</v>
      </c>
      <c r="U10" t="s">
        <v>8</v>
      </c>
    </row>
    <row r="11" spans="1:21" x14ac:dyDescent="0.25">
      <c r="A11" s="76" t="s">
        <v>36</v>
      </c>
      <c r="G11" s="87" t="str">
        <f>'DAY 1 INPUT'!F4</f>
        <v>Steve</v>
      </c>
      <c r="H11" s="87" t="str">
        <f>'DAY 1 INPUT'!G4</f>
        <v>Jeff</v>
      </c>
      <c r="I11" s="35" t="str">
        <f>'DAY 1 INPUT'!H4</f>
        <v>Mike</v>
      </c>
      <c r="J11" s="35" t="str">
        <f>'DAY 1 INPUT'!I4</f>
        <v>RichM</v>
      </c>
      <c r="K11" s="34" t="str">
        <f>'DAY 1 INPUT'!J4</f>
        <v>Derm</v>
      </c>
      <c r="L11" s="34" t="str">
        <f>'DAY 1 INPUT'!K4</f>
        <v>Tom</v>
      </c>
      <c r="M11" s="87" t="str">
        <f>'DAY 1 INPUT'!L4</f>
        <v>Neil</v>
      </c>
      <c r="N11" s="87" t="str">
        <f>'DAY 1 INPUT'!M4</f>
        <v>RichB</v>
      </c>
      <c r="O11" s="93" t="str">
        <f>'DAY 1 INPUT'!N4</f>
        <v>Derek</v>
      </c>
      <c r="P11" s="93" t="str">
        <f>'DAY 1 INPUT'!O4</f>
        <v>Paul</v>
      </c>
      <c r="Q11" s="86" t="str">
        <f>'DAY 1 INPUT'!P4</f>
        <v>Stew</v>
      </c>
      <c r="R11" s="86" t="str">
        <f>'DAY 1 INPUT'!Q4</f>
        <v>Phil</v>
      </c>
    </row>
    <row r="12" spans="1:21" x14ac:dyDescent="0.25">
      <c r="G12" s="6">
        <f>Day2summary!E8</f>
        <v>39</v>
      </c>
      <c r="H12" s="6">
        <f>Day2summary!F8</f>
        <v>32</v>
      </c>
      <c r="I12" s="6">
        <f>Day2summary!G8</f>
        <v>31</v>
      </c>
      <c r="J12" s="6">
        <f>Day2summary!H8</f>
        <v>35</v>
      </c>
      <c r="K12" s="6">
        <f>Day2summary!I8</f>
        <v>22</v>
      </c>
      <c r="L12" s="6">
        <f>Day2summary!J8</f>
        <v>39</v>
      </c>
      <c r="M12" s="6">
        <f>Day2summary!K8</f>
        <v>26</v>
      </c>
      <c r="N12" s="6">
        <f>Day2summary!L8</f>
        <v>34</v>
      </c>
      <c r="O12" s="6">
        <f>Day2summary!M8</f>
        <v>33</v>
      </c>
      <c r="P12" s="6">
        <f>Day2summary!N8</f>
        <v>26</v>
      </c>
      <c r="Q12" s="6">
        <f>Day2summary!O8</f>
        <v>34</v>
      </c>
      <c r="R12" s="6">
        <f>Day2summary!P8</f>
        <v>30</v>
      </c>
    </row>
    <row r="13" spans="1:21" ht="9.9499999999999993" customHeight="1" x14ac:dyDescent="0.25">
      <c r="Q13" s="77" t="s">
        <v>8</v>
      </c>
      <c r="R13" s="77" t="s">
        <v>8</v>
      </c>
    </row>
    <row r="14" spans="1:21" x14ac:dyDescent="0.25">
      <c r="A14" s="76" t="s">
        <v>38</v>
      </c>
      <c r="G14" s="87" t="str">
        <f>'DAY 1 INPUT'!F4</f>
        <v>Steve</v>
      </c>
      <c r="H14" s="87" t="str">
        <f>'DAY 1 INPUT'!G4</f>
        <v>Jeff</v>
      </c>
      <c r="I14" s="35" t="str">
        <f>'DAY 1 INPUT'!H4</f>
        <v>Mike</v>
      </c>
      <c r="J14" s="35" t="str">
        <f>'DAY 1 INPUT'!I4</f>
        <v>RichM</v>
      </c>
      <c r="K14" s="34" t="str">
        <f>'DAY 1 INPUT'!J4</f>
        <v>Derm</v>
      </c>
      <c r="L14" s="34" t="str">
        <f>'DAY 1 INPUT'!K4</f>
        <v>Tom</v>
      </c>
      <c r="M14" s="87" t="str">
        <f>'DAY 1 INPUT'!L4</f>
        <v>Neil</v>
      </c>
      <c r="N14" s="87" t="str">
        <f>'DAY 1 INPUT'!M4</f>
        <v>RichB</v>
      </c>
      <c r="O14" s="93" t="str">
        <f>'DAY 1 INPUT'!N4</f>
        <v>Derek</v>
      </c>
      <c r="P14" s="93" t="str">
        <f>'DAY 1 INPUT'!O4</f>
        <v>Paul</v>
      </c>
      <c r="Q14" s="86" t="str">
        <f>'DAY 1 INPUT'!P4</f>
        <v>Stew</v>
      </c>
      <c r="R14" s="86" t="str">
        <f>'DAY 1 INPUT'!Q4</f>
        <v>Phil</v>
      </c>
    </row>
    <row r="15" spans="1:21" x14ac:dyDescent="0.25">
      <c r="G15" s="3">
        <f t="shared" ref="G15:R15" si="1">G3-G12</f>
        <v>-1</v>
      </c>
      <c r="H15" s="3">
        <f t="shared" si="1"/>
        <v>-12</v>
      </c>
      <c r="I15" s="3">
        <f t="shared" si="1"/>
        <v>-11</v>
      </c>
      <c r="J15" s="3">
        <f t="shared" si="1"/>
        <v>3</v>
      </c>
      <c r="K15" s="3">
        <f t="shared" si="1"/>
        <v>-4</v>
      </c>
      <c r="L15" s="3">
        <f t="shared" si="1"/>
        <v>-7</v>
      </c>
      <c r="M15" s="3">
        <f t="shared" si="1"/>
        <v>-8</v>
      </c>
      <c r="N15" s="3">
        <f t="shared" si="1"/>
        <v>-7</v>
      </c>
      <c r="O15" s="3">
        <f t="shared" si="1"/>
        <v>-11</v>
      </c>
      <c r="P15" s="3">
        <f t="shared" si="1"/>
        <v>-9</v>
      </c>
      <c r="Q15" s="3">
        <f t="shared" si="1"/>
        <v>-16</v>
      </c>
      <c r="R15" s="3">
        <f t="shared" si="1"/>
        <v>-11</v>
      </c>
    </row>
    <row r="16" spans="1:21" ht="9.9499999999999993" customHeight="1" x14ac:dyDescent="0.25"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9" x14ac:dyDescent="0.25">
      <c r="A17" s="76" t="s">
        <v>39</v>
      </c>
      <c r="G17" s="87" t="str">
        <f>'DAY 1 INPUT'!F4</f>
        <v>Steve</v>
      </c>
      <c r="H17" s="87" t="str">
        <f>'DAY 1 INPUT'!G4</f>
        <v>Jeff</v>
      </c>
      <c r="I17" s="35" t="str">
        <f>'DAY 1 INPUT'!H4</f>
        <v>Mike</v>
      </c>
      <c r="J17" s="35" t="str">
        <f>'DAY 1 INPUT'!I4</f>
        <v>RichM</v>
      </c>
      <c r="K17" s="34" t="str">
        <f>'DAY 1 INPUT'!J4</f>
        <v>Derm</v>
      </c>
      <c r="L17" s="34" t="str">
        <f>'DAY 1 INPUT'!K4</f>
        <v>Tom</v>
      </c>
      <c r="M17" s="87" t="str">
        <f>'DAY 1 INPUT'!L4</f>
        <v>Neil</v>
      </c>
      <c r="N17" s="87" t="str">
        <f>'DAY 1 INPUT'!M4</f>
        <v>RichB</v>
      </c>
      <c r="O17" s="93" t="str">
        <f>'DAY 1 INPUT'!N4</f>
        <v>Derek</v>
      </c>
      <c r="P17" s="93" t="str">
        <f>'DAY 1 INPUT'!O4</f>
        <v>Paul</v>
      </c>
      <c r="Q17" s="86" t="str">
        <f>'DAY 1 INPUT'!P4</f>
        <v>Stew</v>
      </c>
      <c r="R17" s="86" t="str">
        <f>'DAY 1 INPUT'!Q4</f>
        <v>Phil</v>
      </c>
      <c r="S17" t="s">
        <v>8</v>
      </c>
    </row>
    <row r="18" spans="1:19" x14ac:dyDescent="0.25">
      <c r="G18" s="1">
        <f t="shared" ref="G18:R18" si="2">(G6+G12)/2</f>
        <v>38.5</v>
      </c>
      <c r="H18" s="1">
        <f t="shared" si="2"/>
        <v>29</v>
      </c>
      <c r="I18" s="1">
        <f t="shared" si="2"/>
        <v>33</v>
      </c>
      <c r="J18" s="1">
        <f t="shared" si="2"/>
        <v>36</v>
      </c>
      <c r="K18" s="1">
        <f t="shared" si="2"/>
        <v>27</v>
      </c>
      <c r="L18" s="1">
        <f t="shared" si="2"/>
        <v>38</v>
      </c>
      <c r="M18" s="1">
        <f t="shared" si="2"/>
        <v>29.5</v>
      </c>
      <c r="N18" s="1">
        <f t="shared" si="2"/>
        <v>31.5</v>
      </c>
      <c r="O18" s="1">
        <f t="shared" si="2"/>
        <v>29.5</v>
      </c>
      <c r="P18" s="1">
        <f t="shared" si="2"/>
        <v>26</v>
      </c>
      <c r="Q18" s="1">
        <f t="shared" si="2"/>
        <v>32</v>
      </c>
      <c r="R18" s="1">
        <f t="shared" si="2"/>
        <v>33</v>
      </c>
    </row>
    <row r="19" spans="1:19" ht="9.9499999999999993" customHeight="1" x14ac:dyDescent="0.25"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9" x14ac:dyDescent="0.25">
      <c r="A20" s="76" t="s">
        <v>40</v>
      </c>
      <c r="G20" s="87" t="str">
        <f>'DAY 1 INPUT'!F4</f>
        <v>Steve</v>
      </c>
      <c r="H20" s="87" t="str">
        <f>'DAY 1 INPUT'!G4</f>
        <v>Jeff</v>
      </c>
      <c r="I20" s="35" t="str">
        <f>'DAY 1 INPUT'!H4</f>
        <v>Mike</v>
      </c>
      <c r="J20" s="35" t="str">
        <f>'DAY 1 INPUT'!I4</f>
        <v>RichM</v>
      </c>
      <c r="K20" s="34" t="str">
        <f>'DAY 1 INPUT'!J4</f>
        <v>Derm</v>
      </c>
      <c r="L20" s="34" t="str">
        <f>'DAY 1 INPUT'!K4</f>
        <v>Tom</v>
      </c>
      <c r="M20" s="87" t="str">
        <f>'DAY 1 INPUT'!L4</f>
        <v>Neil</v>
      </c>
      <c r="N20" s="87" t="str">
        <f>'DAY 1 INPUT'!M4</f>
        <v>RichB</v>
      </c>
      <c r="O20" s="93" t="str">
        <f>'DAY 1 INPUT'!N4</f>
        <v>Derek</v>
      </c>
      <c r="P20" s="93" t="str">
        <f>'DAY 1 INPUT'!O4</f>
        <v>Paul</v>
      </c>
      <c r="Q20" s="86" t="str">
        <f>'DAY 1 INPUT'!P4</f>
        <v>Stew</v>
      </c>
      <c r="R20" s="86" t="str">
        <f>'DAY 1 INPUT'!Q4</f>
        <v>Phil</v>
      </c>
    </row>
    <row r="21" spans="1:19" x14ac:dyDescent="0.25">
      <c r="G21" s="3">
        <f t="shared" ref="G21:R21" si="3">(G9+G15)/2</f>
        <v>-0.5</v>
      </c>
      <c r="H21" s="3">
        <f t="shared" si="3"/>
        <v>-9</v>
      </c>
      <c r="I21" s="3">
        <f t="shared" si="3"/>
        <v>-13</v>
      </c>
      <c r="J21" s="3">
        <f t="shared" si="3"/>
        <v>2</v>
      </c>
      <c r="K21" s="3">
        <f t="shared" si="3"/>
        <v>-9</v>
      </c>
      <c r="L21" s="3">
        <f t="shared" si="3"/>
        <v>-6</v>
      </c>
      <c r="M21" s="3">
        <f t="shared" si="3"/>
        <v>-11.5</v>
      </c>
      <c r="N21" s="3">
        <f t="shared" si="3"/>
        <v>-4.5</v>
      </c>
      <c r="O21" s="3">
        <f t="shared" si="3"/>
        <v>-7.5</v>
      </c>
      <c r="P21" s="3">
        <f t="shared" si="3"/>
        <v>-9</v>
      </c>
      <c r="Q21" s="3">
        <f t="shared" si="3"/>
        <v>-14</v>
      </c>
      <c r="R21" s="3">
        <f t="shared" si="3"/>
        <v>-14</v>
      </c>
    </row>
    <row r="22" spans="1:19" ht="9.9499999999999993" customHeight="1" x14ac:dyDescent="0.25">
      <c r="C22" t="s">
        <v>8</v>
      </c>
    </row>
    <row r="23" spans="1:19" x14ac:dyDescent="0.25">
      <c r="A23" s="76" t="s">
        <v>41</v>
      </c>
      <c r="G23" s="87" t="str">
        <f>'DAY 1 INPUT'!F4</f>
        <v>Steve</v>
      </c>
      <c r="H23" s="87" t="str">
        <f>'DAY 1 INPUT'!G4</f>
        <v>Jeff</v>
      </c>
      <c r="I23" s="35" t="str">
        <f>'DAY 1 INPUT'!H4</f>
        <v>Mike</v>
      </c>
      <c r="J23" s="35" t="str">
        <f>'DAY 1 INPUT'!I4</f>
        <v>RichM</v>
      </c>
      <c r="K23" s="34" t="str">
        <f>'DAY 1 INPUT'!J4</f>
        <v>Derm</v>
      </c>
      <c r="L23" s="34" t="str">
        <f>'DAY 1 INPUT'!K4</f>
        <v>Tom</v>
      </c>
      <c r="M23" s="87" t="str">
        <f>'DAY 1 INPUT'!L4</f>
        <v>Neil</v>
      </c>
      <c r="N23" s="87" t="str">
        <f>'DAY 1 INPUT'!M4</f>
        <v>RichB</v>
      </c>
      <c r="O23" s="93" t="str">
        <f>'DAY 1 INPUT'!N4</f>
        <v>Derek</v>
      </c>
      <c r="P23" s="93" t="str">
        <f>'DAY 1 INPUT'!O4</f>
        <v>Paul</v>
      </c>
      <c r="Q23" s="86" t="str">
        <f>'DAY 1 INPUT'!P4</f>
        <v>Stew</v>
      </c>
      <c r="R23" s="86" t="str">
        <f>'DAY 1 INPUT'!Q4</f>
        <v>Phil</v>
      </c>
    </row>
    <row r="24" spans="1:19" x14ac:dyDescent="0.25">
      <c r="G24" s="120">
        <f t="shared" ref="G24:R24" si="4">G3-G21</f>
        <v>38.5</v>
      </c>
      <c r="H24" s="120">
        <f t="shared" si="4"/>
        <v>29</v>
      </c>
      <c r="I24" s="120">
        <f t="shared" si="4"/>
        <v>33</v>
      </c>
      <c r="J24" s="120">
        <f t="shared" si="4"/>
        <v>36</v>
      </c>
      <c r="K24" s="120">
        <f t="shared" si="4"/>
        <v>27</v>
      </c>
      <c r="L24" s="120">
        <f t="shared" si="4"/>
        <v>38</v>
      </c>
      <c r="M24" s="120">
        <f t="shared" si="4"/>
        <v>29.5</v>
      </c>
      <c r="N24" s="120">
        <f t="shared" si="4"/>
        <v>31.5</v>
      </c>
      <c r="O24" s="120">
        <f t="shared" si="4"/>
        <v>29.5</v>
      </c>
      <c r="P24" s="120">
        <f t="shared" si="4"/>
        <v>26</v>
      </c>
      <c r="Q24" s="120">
        <f t="shared" si="4"/>
        <v>32</v>
      </c>
      <c r="R24" s="120">
        <f t="shared" si="4"/>
        <v>33</v>
      </c>
    </row>
    <row r="25" spans="1:19" ht="9.9499999999999993" customHeight="1" x14ac:dyDescent="0.25">
      <c r="G25" t="s">
        <v>8</v>
      </c>
      <c r="J25" t="s">
        <v>8</v>
      </c>
    </row>
    <row r="26" spans="1:19" x14ac:dyDescent="0.25">
      <c r="G26" s="82" t="str">
        <f>'DAY 1 INPUT'!F4</f>
        <v>Steve</v>
      </c>
      <c r="H26" s="82" t="str">
        <f>'DAY 1 INPUT'!G4</f>
        <v>Jeff</v>
      </c>
      <c r="I26" s="81" t="str">
        <f>'DAY 1 INPUT'!H4</f>
        <v>Mike</v>
      </c>
      <c r="J26" s="81" t="str">
        <f>'DAY 1 INPUT'!I4</f>
        <v>RichM</v>
      </c>
      <c r="K26" s="83" t="str">
        <f>'DAY 1 INPUT'!J4</f>
        <v>Derm</v>
      </c>
      <c r="L26" s="83" t="str">
        <f>'DAY 1 INPUT'!K4</f>
        <v>Tom</v>
      </c>
      <c r="M26" s="82" t="str">
        <f>'DAY 1 INPUT'!L4</f>
        <v>Neil</v>
      </c>
      <c r="N26" s="82" t="str">
        <f>'DAY 1 INPUT'!M4</f>
        <v>RichB</v>
      </c>
      <c r="O26" s="84" t="str">
        <f>'DAY 1 INPUT'!N4</f>
        <v>Derek</v>
      </c>
      <c r="P26" s="84" t="str">
        <f>'DAY 1 INPUT'!O4</f>
        <v>Paul</v>
      </c>
      <c r="Q26" s="85" t="str">
        <f>'DAY 1 INPUT'!P4</f>
        <v>Stew</v>
      </c>
      <c r="R26" s="85" t="str">
        <f>'DAY 1 INPUT'!Q4</f>
        <v>Phil</v>
      </c>
    </row>
    <row r="27" spans="1:19" x14ac:dyDescent="0.25">
      <c r="A27" s="24" t="s">
        <v>128</v>
      </c>
      <c r="G27" s="343">
        <f>IF(G21&gt;0,G21*2,G21)</f>
        <v>-0.5</v>
      </c>
      <c r="H27" s="343">
        <f t="shared" ref="H27:R27" si="5">IF(H21&gt;0,H21*2,H21)</f>
        <v>-9</v>
      </c>
      <c r="I27" s="343">
        <f t="shared" si="5"/>
        <v>-13</v>
      </c>
      <c r="J27" s="343">
        <f t="shared" si="5"/>
        <v>4</v>
      </c>
      <c r="K27" s="343">
        <f t="shared" si="5"/>
        <v>-9</v>
      </c>
      <c r="L27" s="343">
        <f t="shared" si="5"/>
        <v>-6</v>
      </c>
      <c r="M27" s="343">
        <f t="shared" si="5"/>
        <v>-11.5</v>
      </c>
      <c r="N27" s="343">
        <f t="shared" si="5"/>
        <v>-4.5</v>
      </c>
      <c r="O27" s="343">
        <f t="shared" si="5"/>
        <v>-7.5</v>
      </c>
      <c r="P27" s="343">
        <f t="shared" si="5"/>
        <v>-9</v>
      </c>
      <c r="Q27" s="343">
        <f t="shared" si="5"/>
        <v>-14</v>
      </c>
      <c r="R27" s="343">
        <f t="shared" si="5"/>
        <v>-14</v>
      </c>
      <c r="S27" s="26" t="s">
        <v>129</v>
      </c>
    </row>
    <row r="28" spans="1:19" ht="15.75" x14ac:dyDescent="0.25">
      <c r="G28" s="297" t="s">
        <v>130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zoomScale="62" zoomScaleNormal="62" workbookViewId="0">
      <selection activeCell="O1" sqref="O1"/>
    </sheetView>
  </sheetViews>
  <sheetFormatPr defaultRowHeight="15" x14ac:dyDescent="0.25"/>
  <cols>
    <col min="1" max="35" width="8.7109375" customWidth="1"/>
    <col min="36" max="36" width="6.7109375" customWidth="1"/>
    <col min="37" max="44" width="3.7109375" customWidth="1"/>
    <col min="45" max="45" width="9.28515625" customWidth="1"/>
  </cols>
  <sheetData>
    <row r="1" spans="1:33" ht="26.25" x14ac:dyDescent="0.4">
      <c r="E1" s="102" t="s">
        <v>133</v>
      </c>
      <c r="F1" s="102"/>
      <c r="G1" s="103"/>
      <c r="H1" s="103"/>
      <c r="S1" s="80"/>
      <c r="T1" s="308" t="s">
        <v>51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3" ht="26.25" x14ac:dyDescent="0.4">
      <c r="E2" s="102"/>
      <c r="F2" s="102"/>
      <c r="G2" s="103"/>
      <c r="H2" s="103"/>
      <c r="S2" s="7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</row>
    <row r="3" spans="1:33" ht="21" x14ac:dyDescent="0.35">
      <c r="B3" s="79"/>
      <c r="C3" s="80"/>
      <c r="D3" s="80"/>
      <c r="E3" s="308" t="s">
        <v>50</v>
      </c>
      <c r="F3" s="309"/>
      <c r="G3" s="309"/>
      <c r="H3" s="309"/>
      <c r="I3" s="80"/>
      <c r="J3" s="80"/>
      <c r="K3" s="80"/>
      <c r="L3" s="80"/>
      <c r="M3" s="80"/>
      <c r="N3" s="80"/>
      <c r="O3" s="80"/>
      <c r="P3" s="80"/>
      <c r="Q3" s="80"/>
      <c r="R3" s="80"/>
      <c r="S3" s="238" t="s">
        <v>0</v>
      </c>
      <c r="T3" s="239" t="str">
        <f>'DAY 1 INPUT'!F4</f>
        <v>Steve</v>
      </c>
      <c r="U3" s="240" t="str">
        <f>'DAY 1 INPUT'!G4</f>
        <v>Jeff</v>
      </c>
      <c r="V3" s="241" t="str">
        <f>'DAY 1 INPUT'!H4</f>
        <v>Mike</v>
      </c>
      <c r="W3" s="242" t="str">
        <f>'DAY 1 INPUT'!I4</f>
        <v>RichM</v>
      </c>
      <c r="X3" s="243" t="str">
        <f>'DAY 1 INPUT'!J4</f>
        <v>Derm</v>
      </c>
      <c r="Y3" s="244" t="str">
        <f>'DAY 1 INPUT'!K4</f>
        <v>Tom</v>
      </c>
      <c r="Z3" s="245" t="str">
        <f>'DAY 1 INPUT'!L4</f>
        <v>Neil</v>
      </c>
      <c r="AA3" s="246" t="str">
        <f>'DAY 1 INPUT'!M4</f>
        <v>RichB</v>
      </c>
      <c r="AB3" s="247" t="str">
        <f>'DAY 1 INPUT'!N4</f>
        <v>Derek</v>
      </c>
      <c r="AC3" s="248" t="str">
        <f>'DAY 1 INPUT'!O4</f>
        <v>Paul</v>
      </c>
      <c r="AD3" s="249" t="str">
        <f>'DAY 1 INPUT'!P4</f>
        <v>Stew</v>
      </c>
      <c r="AE3" s="250" t="str">
        <f>'DAY 1 INPUT'!Q4</f>
        <v>Phil</v>
      </c>
      <c r="AF3" s="80"/>
      <c r="AG3" s="80"/>
    </row>
    <row r="4" spans="1:33" ht="20.100000000000001" customHeight="1" x14ac:dyDescent="0.4">
      <c r="E4" s="68" t="s">
        <v>8</v>
      </c>
      <c r="F4" s="68" t="s">
        <v>8</v>
      </c>
      <c r="S4" s="253">
        <v>1</v>
      </c>
      <c r="T4" s="254">
        <f>IF('Day 1 Cards'!AT11&gt;'Day 1 Cards'!AY11,'Day 1 Cards'!AT11,'Day 1 Cards'!AY11)</f>
        <v>3</v>
      </c>
      <c r="U4" s="255" t="s">
        <v>8</v>
      </c>
      <c r="V4" s="254">
        <f>IF('Day 1 Cards'!BD11&gt;'Day 1 Cards'!BK11,'Day 1 Cards'!BD11,'Day 1 Cards'!BK11)</f>
        <v>3</v>
      </c>
      <c r="W4" s="255"/>
      <c r="X4" s="254">
        <f>IF('Day 1 Cards'!AT46&gt;'Day 1 Cards'!AY46,'Day 1 Cards'!AT46,'Day 1 Cards'!AY46)</f>
        <v>1</v>
      </c>
      <c r="Y4" s="255"/>
      <c r="Z4" s="254">
        <f>IF('Day 1 Cards'!BD46&gt;'Day 1 Cards'!BK46,'Day 1 Cards'!BD46,'Day 1 Cards'!BK46)</f>
        <v>2</v>
      </c>
      <c r="AA4" s="255"/>
      <c r="AB4" s="254">
        <f>IF('Day 1 Cards'!AT81&gt;'Day 1 Cards'!AY81,'Day 1 Cards'!AT81,'Day 1 Cards'!AY81)</f>
        <v>3</v>
      </c>
      <c r="AC4" s="255"/>
      <c r="AD4" s="254">
        <f>IF('Day 1 Cards'!BD81&gt;'Day 1 Cards'!BK81,'Day 1 Cards'!BD81,'Day 1 Cards'!BK81)</f>
        <v>0</v>
      </c>
      <c r="AE4" s="255"/>
    </row>
    <row r="5" spans="1:33" ht="21" x14ac:dyDescent="0.35">
      <c r="E5" s="233" t="str">
        <f>'DAY 1 INPUT'!F4</f>
        <v>Steve</v>
      </c>
      <c r="F5" s="233" t="str">
        <f>'DAY 1 INPUT'!G4</f>
        <v>Jeff</v>
      </c>
      <c r="G5" s="234" t="str">
        <f>'DAY 1 INPUT'!H4</f>
        <v>Mike</v>
      </c>
      <c r="H5" s="234" t="str">
        <f>'DAY 1 INPUT'!I4</f>
        <v>RichM</v>
      </c>
      <c r="I5" s="235" t="str">
        <f>'DAY 1 INPUT'!J4</f>
        <v>Derm</v>
      </c>
      <c r="J5" s="235" t="str">
        <f>'DAY 1 INPUT'!K4</f>
        <v>Tom</v>
      </c>
      <c r="K5" s="233" t="str">
        <f>'DAY 1 INPUT'!L4</f>
        <v>Neil</v>
      </c>
      <c r="L5" s="233" t="str">
        <f>'DAY 1 INPUT'!M4</f>
        <v>RichB</v>
      </c>
      <c r="M5" s="236" t="str">
        <f>'DAY 1 INPUT'!N4</f>
        <v>Derek</v>
      </c>
      <c r="N5" s="236" t="str">
        <f>'DAY 1 INPUT'!O4</f>
        <v>Paul</v>
      </c>
      <c r="O5" s="237" t="str">
        <f>'DAY 1 INPUT'!P4</f>
        <v>Stew</v>
      </c>
      <c r="P5" s="237" t="str">
        <f>'DAY 1 INPUT'!Q4</f>
        <v>Phil</v>
      </c>
      <c r="S5" s="256">
        <v>2</v>
      </c>
      <c r="T5" s="257">
        <f>IF('Day 1 Cards'!AT12&gt;'Day 1 Cards'!AY12,'Day 1 Cards'!AT12,'Day 1 Cards'!AY12)</f>
        <v>3</v>
      </c>
      <c r="U5" s="258" t="s">
        <v>8</v>
      </c>
      <c r="V5" s="257">
        <f>IF('Day 1 Cards'!BD12&gt;'Day 1 Cards'!BK12,'Day 1 Cards'!BD12,'Day 1 Cards'!BK12)</f>
        <v>2</v>
      </c>
      <c r="W5" s="258"/>
      <c r="X5" s="257">
        <f>IF('Day 1 Cards'!AT47&gt;'Day 1 Cards'!AY47,'Day 1 Cards'!AT47,'Day 1 Cards'!AY47)</f>
        <v>3</v>
      </c>
      <c r="Y5" s="258"/>
      <c r="Z5" s="257">
        <f>IF('Day 1 Cards'!BD47&gt;'Day 1 Cards'!BK47,'Day 1 Cards'!BD47,'Day 1 Cards'!BK47)</f>
        <v>3</v>
      </c>
      <c r="AA5" s="258"/>
      <c r="AB5" s="257">
        <f>IF('Day 1 Cards'!AT82&gt;'Day 1 Cards'!AY82,'Day 1 Cards'!AT82,'Day 1 Cards'!AY82)</f>
        <v>2</v>
      </c>
      <c r="AC5" s="258"/>
      <c r="AD5" s="257">
        <f>IF('Day 1 Cards'!BD82&gt;'Day 1 Cards'!BK82,'Day 1 Cards'!BD82,'Day 1 Cards'!BK82)</f>
        <v>0</v>
      </c>
      <c r="AE5" s="258"/>
    </row>
    <row r="6" spans="1:33" ht="20.100000000000001" customHeight="1" x14ac:dyDescent="0.35">
      <c r="B6" s="69" t="s">
        <v>10</v>
      </c>
      <c r="E6" s="251">
        <f>'Day 1 Cards'!AT32</f>
        <v>16</v>
      </c>
      <c r="F6" s="251">
        <f>'Day 1 Cards'!AY32</f>
        <v>29</v>
      </c>
      <c r="G6" s="251">
        <f>'Day 1 Cards'!BD32</f>
        <v>16</v>
      </c>
      <c r="H6" s="251">
        <f>'Day 1 Cards'!BK32</f>
        <v>24</v>
      </c>
      <c r="I6" s="251">
        <f>'Day 1 Cards'!AT67</f>
        <v>17</v>
      </c>
      <c r="J6" s="251">
        <f>'Day 1 Cards'!AY67</f>
        <v>15</v>
      </c>
      <c r="K6" s="251">
        <f>'Day 1 Cards'!BD67</f>
        <v>19</v>
      </c>
      <c r="L6" s="251">
        <f>'Day 1 Cards'!BK67</f>
        <v>23</v>
      </c>
      <c r="M6" s="251">
        <f>'Day 1 Cards'!AT102</f>
        <v>27</v>
      </c>
      <c r="N6" s="251">
        <f>'Day 1 Cards'!AY102</f>
        <v>26</v>
      </c>
      <c r="O6" s="251">
        <f>'Day 1 Cards'!BD102</f>
        <v>22</v>
      </c>
      <c r="P6" s="251">
        <f>'Day 1 Cards'!BK102</f>
        <v>14</v>
      </c>
      <c r="S6" s="253">
        <v>3</v>
      </c>
      <c r="T6" s="254">
        <f>IF('Day 1 Cards'!AT13&gt;'Day 1 Cards'!AY13,'Day 1 Cards'!AT13,'Day 1 Cards'!AY13)</f>
        <v>3</v>
      </c>
      <c r="U6" s="255" t="s">
        <v>8</v>
      </c>
      <c r="V6" s="254">
        <f>IF('Day 1 Cards'!BD13&gt;'Day 1 Cards'!BK13,'Day 1 Cards'!BD13,'Day 1 Cards'!BK13)</f>
        <v>2</v>
      </c>
      <c r="W6" s="255"/>
      <c r="X6" s="254">
        <f>IF('Day 1 Cards'!AT48&gt;'Day 1 Cards'!AY48,'Day 1 Cards'!AT48,'Day 1 Cards'!AY48)</f>
        <v>0</v>
      </c>
      <c r="Y6" s="255"/>
      <c r="Z6" s="254">
        <f>IF('Day 1 Cards'!BD48&gt;'Day 1 Cards'!BK48,'Day 1 Cards'!BD48,'Day 1 Cards'!BK48)</f>
        <v>1</v>
      </c>
      <c r="AA6" s="255"/>
      <c r="AB6" s="254">
        <f>IF('Day 1 Cards'!AT83&gt;'Day 1 Cards'!AY83,'Day 1 Cards'!AT83,'Day 1 Cards'!AY83)</f>
        <v>4</v>
      </c>
      <c r="AC6" s="255"/>
      <c r="AD6" s="254">
        <f>IF('Day 1 Cards'!BD83&gt;'Day 1 Cards'!BK83,'Day 1 Cards'!BD83,'Day 1 Cards'!BK83)</f>
        <v>2</v>
      </c>
      <c r="AE6" s="255"/>
    </row>
    <row r="7" spans="1:33" ht="20.100000000000001" customHeight="1" x14ac:dyDescent="0.35">
      <c r="B7" s="69" t="s">
        <v>47</v>
      </c>
      <c r="E7" s="252">
        <f>'DAY 1 INPUT'!F5</f>
        <v>38</v>
      </c>
      <c r="F7" s="252">
        <f>'DAY 1 INPUT'!G5</f>
        <v>20</v>
      </c>
      <c r="G7" s="252">
        <f>'DAY 1 INPUT'!H5</f>
        <v>20</v>
      </c>
      <c r="H7" s="252">
        <f>'DAY 1 INPUT'!I5</f>
        <v>38</v>
      </c>
      <c r="I7" s="252">
        <f>'DAY 1 INPUT'!J5</f>
        <v>18</v>
      </c>
      <c r="J7" s="252">
        <f>'DAY 1 INPUT'!K5</f>
        <v>32</v>
      </c>
      <c r="K7" s="252">
        <f>'DAY 1 INPUT'!L5</f>
        <v>18</v>
      </c>
      <c r="L7" s="252">
        <f>'DAY 1 INPUT'!M5</f>
        <v>27</v>
      </c>
      <c r="M7" s="252">
        <f>'DAY 1 INPUT'!N5</f>
        <v>22</v>
      </c>
      <c r="N7" s="252">
        <f>'DAY 1 INPUT'!O5</f>
        <v>17</v>
      </c>
      <c r="O7" s="252">
        <f>'DAY 1 INPUT'!P5</f>
        <v>18</v>
      </c>
      <c r="P7" s="252">
        <f>'DAY 1 INPUT'!Q5</f>
        <v>19</v>
      </c>
      <c r="S7" s="256">
        <v>4</v>
      </c>
      <c r="T7" s="257">
        <f>IF('Day 1 Cards'!AT14&gt;'Day 1 Cards'!AY14,'Day 1 Cards'!AT14,'Day 1 Cards'!AY14)</f>
        <v>2</v>
      </c>
      <c r="U7" s="258" t="s">
        <v>8</v>
      </c>
      <c r="V7" s="257">
        <f>IF('Day 1 Cards'!BD14&gt;'Day 1 Cards'!BK14,'Day 1 Cards'!BD14,'Day 1 Cards'!BK14)</f>
        <v>1</v>
      </c>
      <c r="W7" s="258"/>
      <c r="X7" s="257">
        <f>IF('Day 1 Cards'!AT49&gt;'Day 1 Cards'!AY49,'Day 1 Cards'!AT49,'Day 1 Cards'!AY49)</f>
        <v>1</v>
      </c>
      <c r="Y7" s="258"/>
      <c r="Z7" s="257">
        <f>IF('Day 1 Cards'!BD49&gt;'Day 1 Cards'!BK49,'Day 1 Cards'!BD49,'Day 1 Cards'!BK49)</f>
        <v>1</v>
      </c>
      <c r="AA7" s="258"/>
      <c r="AB7" s="257">
        <f>IF('Day 1 Cards'!AT84&gt;'Day 1 Cards'!AY84,'Day 1 Cards'!AT84,'Day 1 Cards'!AY84)</f>
        <v>2</v>
      </c>
      <c r="AC7" s="258"/>
      <c r="AD7" s="257">
        <f>IF('Day 1 Cards'!BD84&gt;'Day 1 Cards'!BK84,'Day 1 Cards'!BD84,'Day 1 Cards'!BK84)</f>
        <v>3</v>
      </c>
      <c r="AE7" s="258"/>
    </row>
    <row r="8" spans="1:33" ht="20.100000000000001" customHeight="1" x14ac:dyDescent="0.35">
      <c r="B8" s="69" t="s">
        <v>48</v>
      </c>
      <c r="E8" s="252">
        <f>'Day 1 Cards'!AZ5</f>
        <v>38</v>
      </c>
      <c r="F8" s="252">
        <f>'Day 1 Cards'!BA5</f>
        <v>26</v>
      </c>
      <c r="G8" s="252">
        <f>'Day 1 Cards'!BB5</f>
        <v>35</v>
      </c>
      <c r="H8" s="252">
        <f>'Day 1 Cards'!BC5</f>
        <v>37</v>
      </c>
      <c r="I8" s="252">
        <f>'Day 1 Cards'!AZ40</f>
        <v>32</v>
      </c>
      <c r="J8" s="252">
        <f>'Day 1 Cards'!BA40</f>
        <v>37</v>
      </c>
      <c r="K8" s="252">
        <f>'Day 1 Cards'!BB40</f>
        <v>33</v>
      </c>
      <c r="L8" s="252">
        <f>'Day 1 Cards'!BC40</f>
        <v>29</v>
      </c>
      <c r="M8" s="252">
        <f>'Day 1 Cards'!AZ75</f>
        <v>26</v>
      </c>
      <c r="N8" s="252">
        <f>'Day 1 Cards'!BA75</f>
        <v>26</v>
      </c>
      <c r="O8" s="252">
        <f>'Day 1 Cards'!BB75</f>
        <v>30</v>
      </c>
      <c r="P8" s="252">
        <f>'Day 1 Cards'!BC75</f>
        <v>36</v>
      </c>
      <c r="S8" s="253">
        <v>5</v>
      </c>
      <c r="T8" s="254">
        <f>IF('Day 1 Cards'!AT15&gt;'Day 1 Cards'!AY15,'Day 1 Cards'!AT15,'Day 1 Cards'!AY15)</f>
        <v>1</v>
      </c>
      <c r="U8" s="255" t="s">
        <v>8</v>
      </c>
      <c r="V8" s="254">
        <f>IF('Day 1 Cards'!BD15&gt;'Day 1 Cards'!BK15,'Day 1 Cards'!BD15,'Day 1 Cards'!BK15)</f>
        <v>0</v>
      </c>
      <c r="W8" s="255"/>
      <c r="X8" s="254">
        <f>IF('Day 1 Cards'!AT50&gt;'Day 1 Cards'!AY50,'Day 1 Cards'!AT50,'Day 1 Cards'!AY50)</f>
        <v>3</v>
      </c>
      <c r="Y8" s="255"/>
      <c r="Z8" s="254">
        <f>IF('Day 1 Cards'!BD50&gt;'Day 1 Cards'!BK50,'Day 1 Cards'!BD50,'Day 1 Cards'!BK50)</f>
        <v>1</v>
      </c>
      <c r="AA8" s="255"/>
      <c r="AB8" s="254">
        <f>IF('Day 1 Cards'!AT85&gt;'Day 1 Cards'!AY85,'Day 1 Cards'!AT85,'Day 1 Cards'!AY85)</f>
        <v>1</v>
      </c>
      <c r="AC8" s="255"/>
      <c r="AD8" s="254">
        <f>IF('Day 1 Cards'!BD85&gt;'Day 1 Cards'!BK85,'Day 1 Cards'!BD85,'Day 1 Cards'!BK85)</f>
        <v>1</v>
      </c>
      <c r="AE8" s="255"/>
    </row>
    <row r="9" spans="1:33" ht="20.100000000000001" customHeight="1" x14ac:dyDescent="0.35">
      <c r="A9" s="73"/>
      <c r="B9" s="73" t="s">
        <v>49</v>
      </c>
      <c r="C9" s="74"/>
      <c r="D9" s="71"/>
      <c r="E9" s="252">
        <f>E8-E7</f>
        <v>0</v>
      </c>
      <c r="F9" s="252">
        <f t="shared" ref="F9:P9" si="0">F8-F7</f>
        <v>6</v>
      </c>
      <c r="G9" s="252">
        <f t="shared" si="0"/>
        <v>15</v>
      </c>
      <c r="H9" s="252">
        <f t="shared" si="0"/>
        <v>-1</v>
      </c>
      <c r="I9" s="252">
        <f t="shared" si="0"/>
        <v>14</v>
      </c>
      <c r="J9" s="252">
        <f t="shared" si="0"/>
        <v>5</v>
      </c>
      <c r="K9" s="252">
        <f t="shared" si="0"/>
        <v>15</v>
      </c>
      <c r="L9" s="252">
        <f t="shared" si="0"/>
        <v>2</v>
      </c>
      <c r="M9" s="252">
        <f t="shared" si="0"/>
        <v>4</v>
      </c>
      <c r="N9" s="252">
        <f t="shared" si="0"/>
        <v>9</v>
      </c>
      <c r="O9" s="252">
        <f t="shared" si="0"/>
        <v>12</v>
      </c>
      <c r="P9" s="252">
        <f t="shared" si="0"/>
        <v>17</v>
      </c>
      <c r="S9" s="256">
        <v>6</v>
      </c>
      <c r="T9" s="257">
        <f>IF('Day 1 Cards'!AT16&gt;'Day 1 Cards'!AY16,'Day 1 Cards'!AT16,'Day 1 Cards'!AY16)</f>
        <v>3</v>
      </c>
      <c r="U9" s="258" t="s">
        <v>8</v>
      </c>
      <c r="V9" s="257">
        <f>IF('Day 1 Cards'!BD16&gt;'Day 1 Cards'!BK16,'Day 1 Cards'!BD16,'Day 1 Cards'!BK16)</f>
        <v>0</v>
      </c>
      <c r="W9" s="258"/>
      <c r="X9" s="257">
        <f>IF('Day 1 Cards'!AT51&gt;'Day 1 Cards'!AY51,'Day 1 Cards'!AT51,'Day 1 Cards'!AY51)</f>
        <v>2</v>
      </c>
      <c r="Y9" s="258"/>
      <c r="Z9" s="257">
        <f>IF('Day 1 Cards'!BD51&gt;'Day 1 Cards'!BK51,'Day 1 Cards'!BD51,'Day 1 Cards'!BK51)</f>
        <v>3</v>
      </c>
      <c r="AA9" s="258"/>
      <c r="AB9" s="257">
        <f>IF('Day 1 Cards'!AT86&gt;'Day 1 Cards'!AY86,'Day 1 Cards'!AT86,'Day 1 Cards'!AY86)</f>
        <v>3</v>
      </c>
      <c r="AC9" s="258"/>
      <c r="AD9" s="257">
        <f>IF('Day 1 Cards'!BD86&gt;'Day 1 Cards'!BK86,'Day 1 Cards'!BD86,'Day 1 Cards'!BK86)</f>
        <v>0</v>
      </c>
      <c r="AE9" s="258"/>
    </row>
    <row r="10" spans="1:33" ht="20.100000000000001" customHeight="1" x14ac:dyDescent="0.35">
      <c r="A10" s="73"/>
      <c r="B10" s="100"/>
      <c r="C10" s="74"/>
      <c r="D10" s="7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S10" s="253">
        <v>7</v>
      </c>
      <c r="T10" s="254">
        <f>IF('Day 1 Cards'!AT17&gt;'Day 1 Cards'!AY17,'Day 1 Cards'!AT17,'Day 1 Cards'!AY17)</f>
        <v>1</v>
      </c>
      <c r="U10" s="255" t="s">
        <v>8</v>
      </c>
      <c r="V10" s="254">
        <f>IF('Day 1 Cards'!BD17&gt;'Day 1 Cards'!BK17,'Day 1 Cards'!BD17,'Day 1 Cards'!BK17)</f>
        <v>1</v>
      </c>
      <c r="W10" s="255"/>
      <c r="X10" s="254">
        <f>IF('Day 1 Cards'!AT52&gt;'Day 1 Cards'!AY52,'Day 1 Cards'!AT52,'Day 1 Cards'!AY52)</f>
        <v>3</v>
      </c>
      <c r="Y10" s="255"/>
      <c r="Z10" s="254">
        <f>IF('Day 1 Cards'!BD52&gt;'Day 1 Cards'!BK52,'Day 1 Cards'!BD52,'Day 1 Cards'!BK52)</f>
        <v>1</v>
      </c>
      <c r="AA10" s="255"/>
      <c r="AB10" s="254">
        <f>IF('Day 1 Cards'!AT87&gt;'Day 1 Cards'!AY87,'Day 1 Cards'!AT87,'Day 1 Cards'!AY87)</f>
        <v>0</v>
      </c>
      <c r="AC10" s="255"/>
      <c r="AD10" s="254">
        <f>IF('Day 1 Cards'!BD87&gt;'Day 1 Cards'!BK87,'Day 1 Cards'!BD87,'Day 1 Cards'!BK87)</f>
        <v>2</v>
      </c>
      <c r="AE10" s="255"/>
    </row>
    <row r="11" spans="1:33" ht="21" x14ac:dyDescent="0.35">
      <c r="B11" s="79"/>
      <c r="C11" s="80"/>
      <c r="E11" s="233" t="str">
        <f>'DAY 1 INPUT'!F4</f>
        <v>Steve</v>
      </c>
      <c r="F11" s="233" t="str">
        <f>'DAY 1 INPUT'!G4</f>
        <v>Jeff</v>
      </c>
      <c r="G11" s="234" t="str">
        <f>'DAY 1 INPUT'!H4</f>
        <v>Mike</v>
      </c>
      <c r="H11" s="234" t="str">
        <f>'DAY 1 INPUT'!I4</f>
        <v>RichM</v>
      </c>
      <c r="I11" s="235" t="str">
        <f>'DAY 1 INPUT'!J4</f>
        <v>Derm</v>
      </c>
      <c r="J11" s="235" t="str">
        <f>'DAY 1 INPUT'!K4</f>
        <v>Tom</v>
      </c>
      <c r="K11" s="233" t="str">
        <f>'DAY 1 INPUT'!L4</f>
        <v>Neil</v>
      </c>
      <c r="L11" s="233" t="str">
        <f>'DAY 1 INPUT'!M4</f>
        <v>RichB</v>
      </c>
      <c r="M11" s="236" t="str">
        <f>'DAY 1 INPUT'!N4</f>
        <v>Derek</v>
      </c>
      <c r="N11" s="236" t="str">
        <f>'DAY 1 INPUT'!O4</f>
        <v>Paul</v>
      </c>
      <c r="O11" s="237" t="str">
        <f>'DAY 1 INPUT'!P4</f>
        <v>Stew</v>
      </c>
      <c r="P11" s="237" t="str">
        <f>'DAY 1 INPUT'!Q4</f>
        <v>Phil</v>
      </c>
      <c r="Q11" s="80"/>
      <c r="R11" s="80"/>
      <c r="S11" s="256">
        <v>8</v>
      </c>
      <c r="T11" s="257">
        <f>IF('Day 1 Cards'!AT18&gt;'Day 1 Cards'!AY18,'Day 1 Cards'!AT18,'Day 1 Cards'!AY18)</f>
        <v>0</v>
      </c>
      <c r="U11" s="258" t="s">
        <v>8</v>
      </c>
      <c r="V11" s="257">
        <f>IF('Day 1 Cards'!BD18&gt;'Day 1 Cards'!BK18,'Day 1 Cards'!BD18,'Day 1 Cards'!BK18)</f>
        <v>3</v>
      </c>
      <c r="W11" s="258"/>
      <c r="X11" s="257">
        <f>IF('Day 1 Cards'!AT53&gt;'Day 1 Cards'!AY53,'Day 1 Cards'!AT53,'Day 1 Cards'!AY53)</f>
        <v>0</v>
      </c>
      <c r="Y11" s="258"/>
      <c r="Z11" s="257">
        <f>IF('Day 1 Cards'!BD53&gt;'Day 1 Cards'!BK53,'Day 1 Cards'!BD53,'Day 1 Cards'!BK53)</f>
        <v>1</v>
      </c>
      <c r="AA11" s="258"/>
      <c r="AB11" s="257">
        <f>IF('Day 1 Cards'!AT88&gt;'Day 1 Cards'!AY88,'Day 1 Cards'!AT88,'Day 1 Cards'!AY88)</f>
        <v>1</v>
      </c>
      <c r="AC11" s="258"/>
      <c r="AD11" s="257">
        <f>IF('Day 1 Cards'!BD88&gt;'Day 1 Cards'!BK88,'Day 1 Cards'!BD88,'Day 1 Cards'!BK88)</f>
        <v>0</v>
      </c>
      <c r="AE11" s="258"/>
      <c r="AF11" s="80"/>
      <c r="AG11" s="80"/>
    </row>
    <row r="12" spans="1:33" ht="20.100000000000001" customHeight="1" x14ac:dyDescent="0.35">
      <c r="A12" s="73"/>
      <c r="B12" s="302" t="s">
        <v>138</v>
      </c>
      <c r="C12" s="303"/>
      <c r="D12" s="24"/>
      <c r="E12" s="301">
        <f>_xlfn.RANK.EQ(E6,E6:P6,0)</f>
        <v>9</v>
      </c>
      <c r="F12" s="301">
        <f>_xlfn.RANK.EQ(F6,E6:P6,0)</f>
        <v>1</v>
      </c>
      <c r="G12" s="301">
        <f>_xlfn.RANK.EQ(G6,E6:P6,0)</f>
        <v>9</v>
      </c>
      <c r="H12" s="301">
        <f>_xlfn.RANK.EQ(H6,E6:P6,0)</f>
        <v>4</v>
      </c>
      <c r="I12" s="301">
        <f>_xlfn.RANK.EQ(I6,E6:P6,0)</f>
        <v>8</v>
      </c>
      <c r="J12" s="301">
        <f>_xlfn.RANK.EQ(J6,E6:P6,0)</f>
        <v>11</v>
      </c>
      <c r="K12" s="301">
        <f>_xlfn.RANK.EQ(K6,E6:P6,0)</f>
        <v>7</v>
      </c>
      <c r="L12" s="301">
        <f>_xlfn.RANK.EQ(L6,E6:P6,0)</f>
        <v>5</v>
      </c>
      <c r="M12" s="301">
        <f>_xlfn.RANK.EQ(M6,E6:P6,0)</f>
        <v>2</v>
      </c>
      <c r="N12" s="301">
        <f>_xlfn.RANK.EQ(N6,E6:P6,0)</f>
        <v>3</v>
      </c>
      <c r="O12" s="301">
        <f>_xlfn.RANK.EQ(O6,E6:P6,0)</f>
        <v>6</v>
      </c>
      <c r="P12" s="301">
        <f>_xlfn.RANK.EQ(P6,E6:P6,0)</f>
        <v>12</v>
      </c>
      <c r="S12" s="253">
        <v>9</v>
      </c>
      <c r="T12" s="254">
        <f>IF('Day 1 Cards'!AT19&gt;'Day 1 Cards'!AY19,'Day 1 Cards'!AT19,'Day 1 Cards'!AY19)</f>
        <v>0</v>
      </c>
      <c r="U12" s="255" t="s">
        <v>8</v>
      </c>
      <c r="V12" s="254">
        <f>IF('Day 1 Cards'!BD19&gt;'Day 1 Cards'!BK19,'Day 1 Cards'!BD19,'Day 1 Cards'!BK19)</f>
        <v>2</v>
      </c>
      <c r="W12" s="255"/>
      <c r="X12" s="254">
        <f>IF('Day 1 Cards'!AT54&gt;'Day 1 Cards'!AY54,'Day 1 Cards'!AT54,'Day 1 Cards'!AY54)</f>
        <v>3</v>
      </c>
      <c r="Y12" s="255"/>
      <c r="Z12" s="254">
        <f>IF('Day 1 Cards'!BD54&gt;'Day 1 Cards'!BK54,'Day 1 Cards'!BD54,'Day 1 Cards'!BK54)</f>
        <v>4</v>
      </c>
      <c r="AA12" s="255"/>
      <c r="AB12" s="254">
        <f>IF('Day 1 Cards'!AT89&gt;'Day 1 Cards'!AY89,'Day 1 Cards'!AT89,'Day 1 Cards'!AY89)</f>
        <v>1</v>
      </c>
      <c r="AC12" s="255"/>
      <c r="AD12" s="254">
        <f>IF('Day 1 Cards'!BD89&gt;'Day 1 Cards'!BK89,'Day 1 Cards'!BD89,'Day 1 Cards'!BK89)</f>
        <v>2</v>
      </c>
      <c r="AE12" s="255"/>
    </row>
    <row r="13" spans="1:33" ht="21" x14ac:dyDescent="0.35">
      <c r="A13" s="73"/>
      <c r="C13" s="74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S13" s="256" t="s">
        <v>1</v>
      </c>
      <c r="T13" s="257">
        <f>SUM(T4:T12)</f>
        <v>16</v>
      </c>
      <c r="U13" s="258"/>
      <c r="V13" s="257">
        <f>SUM(V4:V12)</f>
        <v>14</v>
      </c>
      <c r="W13" s="258"/>
      <c r="X13" s="257">
        <f>SUM(X4:X12)</f>
        <v>16</v>
      </c>
      <c r="Y13" s="258"/>
      <c r="Z13" s="257">
        <f>SUM(Z4:Z12)</f>
        <v>17</v>
      </c>
      <c r="AA13" s="258"/>
      <c r="AB13" s="257">
        <f>SUM(AB4:AB12)</f>
        <v>17</v>
      </c>
      <c r="AC13" s="258"/>
      <c r="AD13" s="257">
        <f>SUM(AD4:AD12)</f>
        <v>10</v>
      </c>
      <c r="AE13" s="258"/>
    </row>
    <row r="14" spans="1:33" ht="21" x14ac:dyDescent="0.35">
      <c r="A14" s="73"/>
      <c r="C14" s="74"/>
      <c r="E14" s="26" t="s">
        <v>8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S14" s="253">
        <v>10</v>
      </c>
      <c r="T14" s="254">
        <f>IF('Day 1 Cards'!AT21&gt;'Day 1 Cards'!AY21,'Day 1 Cards'!AT21,'Day 1 Cards'!AY21)</f>
        <v>2</v>
      </c>
      <c r="U14" s="255"/>
      <c r="V14" s="254">
        <f>IF('Day 1 Cards'!BD21&gt;'Day 1 Cards'!BK21,'Day 1 Cards'!BD21,'Day 1 Cards'!BK21)</f>
        <v>2</v>
      </c>
      <c r="W14" s="255"/>
      <c r="X14" s="254">
        <f>IF('Day 1 Cards'!AT56&gt;'Day 1 Cards'!AY56,'Day 1 Cards'!AT56,'Day 1 Cards'!AY56)</f>
        <v>2</v>
      </c>
      <c r="Y14" s="255"/>
      <c r="Z14" s="254">
        <f>IF('Day 1 Cards'!BD56&gt;'Day 1 Cards'!BK56,'Day 1 Cards'!BD56,'Day 1 Cards'!BK56)</f>
        <v>2</v>
      </c>
      <c r="AA14" s="255"/>
      <c r="AB14" s="254">
        <f>IF('Day 1 Cards'!AT91&gt;'Day 1 Cards'!AY91,'Day 1 Cards'!AT91,'Day 1 Cards'!AY91)</f>
        <v>3</v>
      </c>
      <c r="AC14" s="255"/>
      <c r="AD14" s="254">
        <f>IF('Day 1 Cards'!BD91&gt;'Day 1 Cards'!BK91,'Day 1 Cards'!BD91,'Day 1 Cards'!BK91)</f>
        <v>3</v>
      </c>
      <c r="AE14" s="255"/>
    </row>
    <row r="15" spans="1:33" ht="21" x14ac:dyDescent="0.35">
      <c r="A15" s="73"/>
      <c r="C15" s="74"/>
      <c r="S15" s="256">
        <v>11</v>
      </c>
      <c r="T15" s="257">
        <f>IF('Day 1 Cards'!AT22&gt;'Day 1 Cards'!AY22,'Day 1 Cards'!AT22,'Day 1 Cards'!AY22)</f>
        <v>3</v>
      </c>
      <c r="U15" s="258"/>
      <c r="V15" s="257">
        <f>IF('Day 1 Cards'!BD22&gt;'Day 1 Cards'!BK22,'Day 1 Cards'!BD22,'Day 1 Cards'!BK22)</f>
        <v>2</v>
      </c>
      <c r="W15" s="258"/>
      <c r="X15" s="257">
        <f>IF('Day 1 Cards'!AT57&gt;'Day 1 Cards'!AY57,'Day 1 Cards'!AT57,'Day 1 Cards'!AY57)</f>
        <v>0</v>
      </c>
      <c r="Y15" s="258"/>
      <c r="Z15" s="257">
        <f>IF('Day 1 Cards'!BD57&gt;'Day 1 Cards'!BK57,'Day 1 Cards'!BD57,'Day 1 Cards'!BK57)</f>
        <v>2</v>
      </c>
      <c r="AA15" s="258"/>
      <c r="AB15" s="257">
        <f>IF('Day 1 Cards'!AT92&gt;'Day 1 Cards'!AY92,'Day 1 Cards'!AT92,'Day 1 Cards'!AY92)</f>
        <v>2</v>
      </c>
      <c r="AC15" s="258"/>
      <c r="AD15" s="257">
        <f>IF('Day 1 Cards'!BD92&gt;'Day 1 Cards'!BK92,'Day 1 Cards'!BD92,'Day 1 Cards'!BK92)</f>
        <v>2</v>
      </c>
      <c r="AE15" s="258"/>
    </row>
    <row r="16" spans="1:33" ht="21" x14ac:dyDescent="0.35">
      <c r="A16" s="73"/>
      <c r="C16" s="74"/>
      <c r="S16" s="253">
        <v>12</v>
      </c>
      <c r="T16" s="254">
        <f>IF('Day 1 Cards'!AT23&gt;'Day 1 Cards'!AY23,'Day 1 Cards'!AT23,'Day 1 Cards'!AY23)</f>
        <v>1</v>
      </c>
      <c r="U16" s="255"/>
      <c r="V16" s="254">
        <f>IF('Day 1 Cards'!BD23&gt;'Day 1 Cards'!BK23,'Day 1 Cards'!BD23,'Day 1 Cards'!BK23)</f>
        <v>1</v>
      </c>
      <c r="W16" s="255"/>
      <c r="X16" s="254">
        <f>IF('Day 1 Cards'!AT58&gt;'Day 1 Cards'!AY58,'Day 1 Cards'!AT58,'Day 1 Cards'!AY58)</f>
        <v>1</v>
      </c>
      <c r="Y16" s="255"/>
      <c r="Z16" s="254">
        <f>IF('Day 1 Cards'!BD58&gt;'Day 1 Cards'!BK58,'Day 1 Cards'!BD58,'Day 1 Cards'!BK58)</f>
        <v>1</v>
      </c>
      <c r="AA16" s="255"/>
      <c r="AB16" s="254">
        <f>IF('Day 1 Cards'!AT93&gt;'Day 1 Cards'!AY93,'Day 1 Cards'!AT93,'Day 1 Cards'!AY93)</f>
        <v>0</v>
      </c>
      <c r="AC16" s="255"/>
      <c r="AD16" s="254">
        <f>IF('Day 1 Cards'!BD93&gt;'Day 1 Cards'!BK93,'Day 1 Cards'!BD93,'Day 1 Cards'!BK93)</f>
        <v>1</v>
      </c>
      <c r="AE16" s="255"/>
    </row>
    <row r="17" spans="1:31" ht="21" x14ac:dyDescent="0.35">
      <c r="A17" s="73"/>
      <c r="C17" s="74"/>
      <c r="S17" s="259">
        <v>13</v>
      </c>
      <c r="T17" s="257">
        <f>IF('Day 1 Cards'!AT24&gt;'Day 1 Cards'!AY24,'Day 1 Cards'!AT24,'Day 1 Cards'!AY24)</f>
        <v>3</v>
      </c>
      <c r="U17" s="258"/>
      <c r="V17" s="257">
        <f>IF('Day 1 Cards'!BD24&gt;'Day 1 Cards'!BK24,'Day 1 Cards'!BD24,'Day 1 Cards'!BK24)</f>
        <v>0</v>
      </c>
      <c r="W17" s="258"/>
      <c r="X17" s="257">
        <f>IF('Day 1 Cards'!AT59&gt;'Day 1 Cards'!AY59,'Day 1 Cards'!AT59,'Day 1 Cards'!AY59)</f>
        <v>2</v>
      </c>
      <c r="Y17" s="258"/>
      <c r="Z17" s="257">
        <f>IF('Day 1 Cards'!BD59&gt;'Day 1 Cards'!BK59,'Day 1 Cards'!BD59,'Day 1 Cards'!BK59)</f>
        <v>4</v>
      </c>
      <c r="AA17" s="258"/>
      <c r="AB17" s="257">
        <f>IF('Day 1 Cards'!AT94&gt;'Day 1 Cards'!AY94,'Day 1 Cards'!AT94,'Day 1 Cards'!AY94)</f>
        <v>3</v>
      </c>
      <c r="AC17" s="258"/>
      <c r="AD17" s="257">
        <f>IF('Day 1 Cards'!BD94&gt;'Day 1 Cards'!BK94,'Day 1 Cards'!BD94,'Day 1 Cards'!BK94)</f>
        <v>1</v>
      </c>
      <c r="AE17" s="258"/>
    </row>
    <row r="18" spans="1:31" ht="21" x14ac:dyDescent="0.35">
      <c r="A18" s="73"/>
      <c r="C18" s="74"/>
      <c r="S18" s="253">
        <v>14</v>
      </c>
      <c r="T18" s="254">
        <f>IF('Day 1 Cards'!AT25&gt;'Day 1 Cards'!AY25,'Day 1 Cards'!AT25,'Day 1 Cards'!AY25)</f>
        <v>1</v>
      </c>
      <c r="U18" s="255"/>
      <c r="V18" s="254">
        <f>IF('Day 1 Cards'!BD25&gt;'Day 1 Cards'!BK25,'Day 1 Cards'!BD25,'Day 1 Cards'!BK25)</f>
        <v>3</v>
      </c>
      <c r="W18" s="255"/>
      <c r="X18" s="254">
        <f>IF('Day 1 Cards'!AT60&gt;'Day 1 Cards'!AY60,'Day 1 Cards'!AT60,'Day 1 Cards'!AY60)</f>
        <v>1</v>
      </c>
      <c r="Y18" s="255"/>
      <c r="Z18" s="254">
        <f>IF('Day 1 Cards'!BD60&gt;'Day 1 Cards'!BK60,'Day 1 Cards'!BD60,'Day 1 Cards'!BK60)</f>
        <v>1</v>
      </c>
      <c r="AA18" s="255"/>
      <c r="AB18" s="254">
        <f>IF('Day 1 Cards'!AT95&gt;'Day 1 Cards'!AY95,'Day 1 Cards'!AT95,'Day 1 Cards'!AY95)</f>
        <v>2</v>
      </c>
      <c r="AC18" s="255"/>
      <c r="AD18" s="254">
        <f>IF('Day 1 Cards'!BD95&gt;'Day 1 Cards'!BK95,'Day 1 Cards'!BD95,'Day 1 Cards'!BK95)</f>
        <v>2</v>
      </c>
      <c r="AE18" s="255"/>
    </row>
    <row r="19" spans="1:31" ht="21" x14ac:dyDescent="0.35">
      <c r="A19" s="73"/>
      <c r="C19" s="74"/>
      <c r="S19" s="256">
        <v>15</v>
      </c>
      <c r="T19" s="257">
        <f>IF('Day 1 Cards'!AT26&gt;'Day 1 Cards'!AY26,'Day 1 Cards'!AT26,'Day 1 Cards'!AY26)</f>
        <v>3</v>
      </c>
      <c r="U19" s="258"/>
      <c r="V19" s="257">
        <f>IF('Day 1 Cards'!BD26&gt;'Day 1 Cards'!BK26,'Day 1 Cards'!BD26,'Day 1 Cards'!BK26)</f>
        <v>3</v>
      </c>
      <c r="W19" s="258"/>
      <c r="X19" s="257">
        <f>IF('Day 1 Cards'!AT61&gt;'Day 1 Cards'!AY61,'Day 1 Cards'!AT61,'Day 1 Cards'!AY61)</f>
        <v>1</v>
      </c>
      <c r="Y19" s="258"/>
      <c r="Z19" s="257">
        <f>IF('Day 1 Cards'!BD61&gt;'Day 1 Cards'!BK61,'Day 1 Cards'!BD61,'Day 1 Cards'!BK61)</f>
        <v>0</v>
      </c>
      <c r="AA19" s="258"/>
      <c r="AB19" s="257">
        <f>IF('Day 1 Cards'!AT96&gt;'Day 1 Cards'!AY96,'Day 1 Cards'!AT96,'Day 1 Cards'!AY96)</f>
        <v>0</v>
      </c>
      <c r="AC19" s="258"/>
      <c r="AD19" s="257">
        <f>IF('Day 1 Cards'!BD96&gt;'Day 1 Cards'!BK96,'Day 1 Cards'!BD96,'Day 1 Cards'!BK96)</f>
        <v>2</v>
      </c>
      <c r="AE19" s="258"/>
    </row>
    <row r="20" spans="1:31" ht="21" x14ac:dyDescent="0.35">
      <c r="A20" s="73"/>
      <c r="C20" s="74"/>
      <c r="I20" t="s">
        <v>8</v>
      </c>
      <c r="S20" s="253">
        <v>16</v>
      </c>
      <c r="T20" s="254">
        <f>IF('Day 1 Cards'!AT27&gt;'Day 1 Cards'!AY27,'Day 1 Cards'!AT27,'Day 1 Cards'!AY27)</f>
        <v>1</v>
      </c>
      <c r="U20" s="255"/>
      <c r="V20" s="254">
        <f>IF('Day 1 Cards'!BD27&gt;'Day 1 Cards'!BK27,'Day 1 Cards'!BD27,'Day 1 Cards'!BK27)</f>
        <v>3</v>
      </c>
      <c r="W20" s="255"/>
      <c r="X20" s="254">
        <f>IF('Day 1 Cards'!AT62&gt;'Day 1 Cards'!AY62,'Day 1 Cards'!AT62,'Day 1 Cards'!AY62)</f>
        <v>3</v>
      </c>
      <c r="Y20" s="255"/>
      <c r="Z20" s="254">
        <f>IF('Day 1 Cards'!BD62&gt;'Day 1 Cards'!BK62,'Day 1 Cards'!BD62,'Day 1 Cards'!BK62)</f>
        <v>2</v>
      </c>
      <c r="AA20" s="255"/>
      <c r="AB20" s="254">
        <f>IF('Day 1 Cards'!AT97&gt;'Day 1 Cards'!AY97,'Day 1 Cards'!AT97,'Day 1 Cards'!AY97)</f>
        <v>3</v>
      </c>
      <c r="AC20" s="255"/>
      <c r="AD20" s="254">
        <f>IF('Day 1 Cards'!BD97&gt;'Day 1 Cards'!BK97,'Day 1 Cards'!BD97,'Day 1 Cards'!BK97)</f>
        <v>2</v>
      </c>
      <c r="AE20" s="255"/>
    </row>
    <row r="21" spans="1:31" ht="21" x14ac:dyDescent="0.35">
      <c r="A21" s="73"/>
      <c r="C21" s="74"/>
      <c r="S21" s="256">
        <v>17</v>
      </c>
      <c r="T21" s="257">
        <f>IF('Day 1 Cards'!AT28&gt;'Day 1 Cards'!AY28,'Day 1 Cards'!AT28,'Day 1 Cards'!AY28)</f>
        <v>3</v>
      </c>
      <c r="U21" s="258"/>
      <c r="V21" s="257">
        <f>IF('Day 1 Cards'!BD28&gt;'Day 1 Cards'!BK28,'Day 1 Cards'!BD28,'Day 1 Cards'!BK28)</f>
        <v>2</v>
      </c>
      <c r="W21" s="258"/>
      <c r="X21" s="257">
        <f>IF('Day 1 Cards'!AT63&gt;'Day 1 Cards'!AY63,'Day 1 Cards'!AT63,'Day 1 Cards'!AY63)</f>
        <v>0</v>
      </c>
      <c r="Y21" s="258"/>
      <c r="Z21" s="257">
        <f>IF('Day 1 Cards'!BD63&gt;'Day 1 Cards'!BK63,'Day 1 Cards'!BD63,'Day 1 Cards'!BK63)</f>
        <v>2</v>
      </c>
      <c r="AA21" s="258"/>
      <c r="AB21" s="257">
        <f>IF('Day 1 Cards'!AT98&gt;'Day 1 Cards'!AY98,'Day 1 Cards'!AT98,'Day 1 Cards'!AY98)</f>
        <v>2</v>
      </c>
      <c r="AC21" s="258"/>
      <c r="AD21" s="257">
        <f>IF('Day 1 Cards'!BD98&gt;'Day 1 Cards'!BK98,'Day 1 Cards'!BD98,'Day 1 Cards'!BK98)</f>
        <v>2</v>
      </c>
      <c r="AE21" s="258"/>
    </row>
    <row r="22" spans="1:31" ht="21" x14ac:dyDescent="0.35">
      <c r="A22" s="73"/>
      <c r="C22" s="74"/>
      <c r="S22" s="253">
        <v>18</v>
      </c>
      <c r="T22" s="254">
        <f>IF('Day 1 Cards'!AT29&gt;'Day 1 Cards'!AY29,'Day 1 Cards'!AT29,'Day 1 Cards'!AY29)</f>
        <v>1</v>
      </c>
      <c r="U22" s="255"/>
      <c r="V22" s="254">
        <f>IF('Day 1 Cards'!BD29&gt;'Day 1 Cards'!BK29,'Day 1 Cards'!BD29,'Day 1 Cards'!BK29)</f>
        <v>1</v>
      </c>
      <c r="W22" s="255"/>
      <c r="X22" s="254">
        <f>IF('Day 1 Cards'!AT64&gt;'Day 1 Cards'!AY64,'Day 1 Cards'!AT64,'Day 1 Cards'!AY64)</f>
        <v>1</v>
      </c>
      <c r="Y22" s="255"/>
      <c r="Z22" s="254">
        <f>IF('Day 1 Cards'!BD64&gt;'Day 1 Cards'!BK64,'Day 1 Cards'!BD64,'Day 1 Cards'!BK64)</f>
        <v>2</v>
      </c>
      <c r="AA22" s="255"/>
      <c r="AB22" s="254">
        <f>IF('Day 1 Cards'!AT99&gt;'Day 1 Cards'!AY99,'Day 1 Cards'!AT99,'Day 1 Cards'!AY99)</f>
        <v>2</v>
      </c>
      <c r="AC22" s="255"/>
      <c r="AD22" s="254">
        <f>IF('Day 1 Cards'!BD99&gt;'Day 1 Cards'!BK99,'Day 1 Cards'!BD99,'Day 1 Cards'!BK99)</f>
        <v>3</v>
      </c>
      <c r="AE22" s="255"/>
    </row>
    <row r="23" spans="1:31" ht="21" x14ac:dyDescent="0.35">
      <c r="A23" s="73"/>
      <c r="C23" s="74"/>
      <c r="S23" s="256" t="s">
        <v>2</v>
      </c>
      <c r="T23" s="257">
        <f>SUM(T14:T22)</f>
        <v>18</v>
      </c>
      <c r="U23" s="258"/>
      <c r="V23" s="257">
        <f>SUM(V14:V22)</f>
        <v>17</v>
      </c>
      <c r="W23" s="258"/>
      <c r="X23" s="257">
        <f>SUM(X14:X22)</f>
        <v>11</v>
      </c>
      <c r="Y23" s="258"/>
      <c r="Z23" s="257">
        <f>SUM(Z14:Z22)</f>
        <v>16</v>
      </c>
      <c r="AA23" s="258"/>
      <c r="AB23" s="257">
        <f>SUM(AB14:AB22)</f>
        <v>17</v>
      </c>
      <c r="AC23" s="258"/>
      <c r="AD23" s="257">
        <f>SUM(AD14:AD22)</f>
        <v>18</v>
      </c>
      <c r="AE23" s="258"/>
    </row>
    <row r="24" spans="1:31" ht="21" x14ac:dyDescent="0.35">
      <c r="A24" s="73"/>
      <c r="C24" s="74"/>
      <c r="S24" s="253" t="s">
        <v>1</v>
      </c>
      <c r="T24" s="254">
        <f>T13</f>
        <v>16</v>
      </c>
      <c r="U24" s="255"/>
      <c r="V24" s="254">
        <f>V13</f>
        <v>14</v>
      </c>
      <c r="W24" s="255"/>
      <c r="X24" s="254">
        <f>X13</f>
        <v>16</v>
      </c>
      <c r="Y24" s="255"/>
      <c r="Z24" s="254">
        <f>Z13</f>
        <v>17</v>
      </c>
      <c r="AA24" s="255"/>
      <c r="AB24" s="254">
        <f>AB13</f>
        <v>17</v>
      </c>
      <c r="AC24" s="255"/>
      <c r="AD24" s="254">
        <f>AD13</f>
        <v>10</v>
      </c>
      <c r="AE24" s="255"/>
    </row>
    <row r="25" spans="1:31" ht="21" x14ac:dyDescent="0.35">
      <c r="A25" s="73"/>
      <c r="C25" s="74"/>
      <c r="S25" s="256" t="s">
        <v>64</v>
      </c>
      <c r="T25" s="260">
        <f>SUM(T23,T24)</f>
        <v>34</v>
      </c>
      <c r="U25" s="261"/>
      <c r="V25" s="260">
        <f>SUM(V23,V24)</f>
        <v>31</v>
      </c>
      <c r="W25" s="261"/>
      <c r="X25" s="260">
        <f>SUM(X23,X24)</f>
        <v>27</v>
      </c>
      <c r="Y25" s="261"/>
      <c r="Z25" s="260">
        <f>SUM(Z23,Z24)</f>
        <v>33</v>
      </c>
      <c r="AA25" s="261"/>
      <c r="AB25" s="260">
        <f>SUM(AB23,AB24)</f>
        <v>34</v>
      </c>
      <c r="AC25" s="261"/>
      <c r="AD25" s="260">
        <f>SUM(AD23,AD24)</f>
        <v>28</v>
      </c>
      <c r="AE25" s="261"/>
    </row>
    <row r="26" spans="1:31" ht="21" x14ac:dyDescent="0.35">
      <c r="A26" s="73"/>
      <c r="C26" s="74"/>
    </row>
    <row r="27" spans="1:31" ht="26.25" x14ac:dyDescent="0.4">
      <c r="A27" s="73"/>
      <c r="C27" s="74"/>
      <c r="P27" s="304" t="s">
        <v>136</v>
      </c>
      <c r="Q27" s="24"/>
      <c r="R27" s="24"/>
      <c r="S27" s="24"/>
      <c r="T27" s="305">
        <v>2</v>
      </c>
      <c r="U27" s="306"/>
      <c r="V27" s="305">
        <f>_xlfn.RANK.EQ(V25,T25:AE25,0)</f>
        <v>4</v>
      </c>
      <c r="W27" s="306"/>
      <c r="X27" s="305">
        <f>_xlfn.RANK.EQ(X25,T25:AE25,0)</f>
        <v>6</v>
      </c>
      <c r="Y27" s="306"/>
      <c r="Z27" s="305">
        <f>_xlfn.RANK.EQ(Z25,T25:AE25,0)</f>
        <v>3</v>
      </c>
      <c r="AA27" s="306"/>
      <c r="AB27" s="305">
        <f>_xlfn.RANK.EQ(AB25,T25:AE25,0)</f>
        <v>1</v>
      </c>
      <c r="AC27" s="306"/>
      <c r="AD27" s="305">
        <f>_xlfn.RANK.EQ(AD25,T25:AE25,0)</f>
        <v>5</v>
      </c>
      <c r="AE27" s="306"/>
    </row>
    <row r="28" spans="1:31" ht="21" x14ac:dyDescent="0.35">
      <c r="A28" s="73"/>
      <c r="C28" s="74"/>
    </row>
    <row r="29" spans="1:31" ht="21" x14ac:dyDescent="0.35">
      <c r="A29" s="73"/>
      <c r="C29" s="74"/>
    </row>
    <row r="30" spans="1:31" ht="21" x14ac:dyDescent="0.35">
      <c r="A30" s="73"/>
      <c r="C30" s="74"/>
    </row>
    <row r="31" spans="1:31" ht="21" x14ac:dyDescent="0.35">
      <c r="A31" s="73"/>
      <c r="C31" s="74"/>
    </row>
    <row r="32" spans="1:31" ht="21" x14ac:dyDescent="0.35">
      <c r="A32" s="73"/>
      <c r="C32" s="74"/>
    </row>
    <row r="33" spans="1:16" ht="21" x14ac:dyDescent="0.35">
      <c r="A33" s="73"/>
      <c r="C33" s="74"/>
    </row>
    <row r="34" spans="1:16" ht="21" x14ac:dyDescent="0.35">
      <c r="A34" s="73"/>
      <c r="C34" s="74"/>
    </row>
    <row r="35" spans="1:16" ht="21" x14ac:dyDescent="0.35">
      <c r="A35" s="73"/>
      <c r="C35" s="74"/>
    </row>
    <row r="36" spans="1:16" ht="21" x14ac:dyDescent="0.35">
      <c r="A36" s="73"/>
      <c r="C36" s="74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zoomScale="78" zoomScaleNormal="78" workbookViewId="0">
      <selection activeCell="O16" sqref="O16"/>
    </sheetView>
  </sheetViews>
  <sheetFormatPr defaultRowHeight="15" x14ac:dyDescent="0.25"/>
  <cols>
    <col min="2" max="17" width="6.7109375" customWidth="1"/>
  </cols>
  <sheetData>
    <row r="1" spans="2:17" ht="26.25" x14ac:dyDescent="0.4">
      <c r="F1" s="156" t="s">
        <v>134</v>
      </c>
      <c r="L1" s="282" t="str">
        <f>'DAY 1 INPUT'!L1</f>
        <v>Lingfield Park 26th, 27th, 28th September 2014</v>
      </c>
    </row>
    <row r="3" spans="2:17" ht="15.75" x14ac:dyDescent="0.25">
      <c r="B3" s="126" t="s">
        <v>4</v>
      </c>
      <c r="C3" s="127" t="s">
        <v>7</v>
      </c>
      <c r="D3" s="128"/>
    </row>
    <row r="4" spans="2:17" ht="15.75" x14ac:dyDescent="0.25">
      <c r="B4" s="142">
        <f>'DAY 1 INPUT'!B4</f>
        <v>72</v>
      </c>
      <c r="C4" s="143">
        <f>'DAY 1 INPUT'!C4</f>
        <v>68</v>
      </c>
      <c r="D4" s="131" t="s">
        <v>8</v>
      </c>
      <c r="F4" s="82" t="str">
        <f>'DAY 1 INPUT'!F4</f>
        <v>Steve</v>
      </c>
      <c r="G4" s="82" t="str">
        <f>'DAY 1 INPUT'!G4</f>
        <v>Jeff</v>
      </c>
      <c r="H4" s="81" t="str">
        <f>'DAY 1 INPUT'!H4</f>
        <v>Mike</v>
      </c>
      <c r="I4" s="81" t="str">
        <f>'DAY 1 INPUT'!I4</f>
        <v>RichM</v>
      </c>
      <c r="J4" s="83" t="str">
        <f>'DAY 1 INPUT'!J4</f>
        <v>Derm</v>
      </c>
      <c r="K4" s="83" t="str">
        <f>'DAY 1 INPUT'!K4</f>
        <v>Tom</v>
      </c>
      <c r="L4" s="82" t="str">
        <f>'DAY 1 INPUT'!L4</f>
        <v>Neil</v>
      </c>
      <c r="M4" s="82" t="str">
        <f>'DAY 1 INPUT'!M4</f>
        <v>RichB</v>
      </c>
      <c r="N4" s="84" t="str">
        <f>'DAY 1 INPUT'!N4</f>
        <v>Derek</v>
      </c>
      <c r="O4" s="84" t="str">
        <f>'DAY 1 INPUT'!O4</f>
        <v>Paul</v>
      </c>
      <c r="P4" s="85" t="str">
        <f>'DAY 1 INPUT'!P4</f>
        <v>Stew</v>
      </c>
      <c r="Q4" s="85" t="str">
        <f>'DAY 1 INPUT'!Q4</f>
        <v>Phil</v>
      </c>
    </row>
    <row r="5" spans="2:17" ht="15.75" x14ac:dyDescent="0.25">
      <c r="B5" s="107" t="s">
        <v>0</v>
      </c>
      <c r="C5" s="107" t="s">
        <v>4</v>
      </c>
      <c r="D5" s="132" t="s">
        <v>30</v>
      </c>
      <c r="E5" t="s">
        <v>45</v>
      </c>
      <c r="F5" s="293">
        <f>'DAY 1 INPUT'!F5</f>
        <v>38</v>
      </c>
      <c r="G5" s="293">
        <f>'DAY 1 INPUT'!G5</f>
        <v>20</v>
      </c>
      <c r="H5" s="293">
        <f>'DAY 1 INPUT'!H5</f>
        <v>20</v>
      </c>
      <c r="I5" s="293">
        <f>'DAY 1 INPUT'!I5</f>
        <v>38</v>
      </c>
      <c r="J5" s="293">
        <f>'DAY 1 INPUT'!J5</f>
        <v>18</v>
      </c>
      <c r="K5" s="293">
        <f>'DAY 1 INPUT'!K5</f>
        <v>32</v>
      </c>
      <c r="L5" s="293">
        <f>'DAY 1 INPUT'!L5</f>
        <v>18</v>
      </c>
      <c r="M5" s="293">
        <f>'DAY 1 INPUT'!M5</f>
        <v>27</v>
      </c>
      <c r="N5" s="293">
        <f>'DAY 1 INPUT'!N5</f>
        <v>22</v>
      </c>
      <c r="O5" s="293">
        <f>'DAY 1 INPUT'!O5</f>
        <v>17</v>
      </c>
      <c r="P5" s="293">
        <f>'DAY 1 INPUT'!P5</f>
        <v>18</v>
      </c>
      <c r="Q5" s="293">
        <f>'DAY 1 INPUT'!Q5</f>
        <v>19</v>
      </c>
    </row>
    <row r="6" spans="2:17" ht="15.75" x14ac:dyDescent="0.25">
      <c r="B6" s="133">
        <v>1</v>
      </c>
      <c r="C6" s="133">
        <f>'DAY 1 INPUT'!C6</f>
        <v>3</v>
      </c>
      <c r="D6" s="144">
        <f>'DAY 1 INPUT'!D6</f>
        <v>10</v>
      </c>
      <c r="F6" s="134">
        <v>6</v>
      </c>
      <c r="G6" s="134">
        <v>5</v>
      </c>
      <c r="H6" s="134">
        <v>5</v>
      </c>
      <c r="I6" s="134">
        <v>5</v>
      </c>
      <c r="J6" s="134">
        <v>3</v>
      </c>
      <c r="K6" s="134">
        <v>6</v>
      </c>
      <c r="L6" s="134">
        <v>4</v>
      </c>
      <c r="M6" s="134">
        <v>4</v>
      </c>
      <c r="N6" s="134">
        <v>6</v>
      </c>
      <c r="O6" s="134">
        <v>5</v>
      </c>
      <c r="P6" s="134">
        <v>5</v>
      </c>
      <c r="Q6" s="134">
        <v>4</v>
      </c>
    </row>
    <row r="7" spans="2:17" ht="15.75" x14ac:dyDescent="0.25">
      <c r="B7" s="161">
        <v>2</v>
      </c>
      <c r="C7" s="161">
        <f>'DAY 1 INPUT'!C7</f>
        <v>5</v>
      </c>
      <c r="D7" s="162">
        <f>'DAY 1 INPUT'!D7</f>
        <v>16</v>
      </c>
      <c r="E7" s="70"/>
      <c r="F7" s="136">
        <v>9</v>
      </c>
      <c r="G7" s="136">
        <v>6</v>
      </c>
      <c r="H7" s="136">
        <v>9</v>
      </c>
      <c r="I7" s="136">
        <v>8</v>
      </c>
      <c r="J7" s="136">
        <v>8</v>
      </c>
      <c r="K7" s="136">
        <v>9</v>
      </c>
      <c r="L7" s="136">
        <v>6</v>
      </c>
      <c r="M7" s="136">
        <v>5</v>
      </c>
      <c r="N7" s="136">
        <v>9</v>
      </c>
      <c r="O7" s="136">
        <v>4</v>
      </c>
      <c r="P7" s="136">
        <v>9</v>
      </c>
      <c r="Q7" s="136">
        <v>10</v>
      </c>
    </row>
    <row r="8" spans="2:17" ht="15.75" x14ac:dyDescent="0.25">
      <c r="B8" s="133">
        <v>3</v>
      </c>
      <c r="C8" s="133">
        <f>'DAY 1 INPUT'!C8</f>
        <v>4</v>
      </c>
      <c r="D8" s="144">
        <f>'DAY 1 INPUT'!D8</f>
        <v>4</v>
      </c>
      <c r="F8" s="134">
        <v>8</v>
      </c>
      <c r="G8" s="134">
        <v>6</v>
      </c>
      <c r="H8" s="134">
        <v>6</v>
      </c>
      <c r="I8" s="134">
        <v>7</v>
      </c>
      <c r="J8" s="134">
        <v>5</v>
      </c>
      <c r="K8" s="134">
        <v>10</v>
      </c>
      <c r="L8" s="134">
        <v>6</v>
      </c>
      <c r="M8" s="134">
        <v>8</v>
      </c>
      <c r="N8" s="134">
        <v>8</v>
      </c>
      <c r="O8" s="134">
        <v>7</v>
      </c>
      <c r="P8" s="134">
        <v>6</v>
      </c>
      <c r="Q8" s="134">
        <v>10</v>
      </c>
    </row>
    <row r="9" spans="2:17" ht="15.75" x14ac:dyDescent="0.25">
      <c r="B9" s="161">
        <v>4</v>
      </c>
      <c r="C9" s="161">
        <f>'DAY 1 INPUT'!C9</f>
        <v>4</v>
      </c>
      <c r="D9" s="162">
        <f>'DAY 1 INPUT'!D9</f>
        <v>14</v>
      </c>
      <c r="E9" s="70"/>
      <c r="F9" s="136">
        <v>9</v>
      </c>
      <c r="G9" s="136">
        <v>5</v>
      </c>
      <c r="H9" s="136">
        <v>7</v>
      </c>
      <c r="I9" s="136">
        <v>6</v>
      </c>
      <c r="J9" s="136">
        <v>7</v>
      </c>
      <c r="K9" s="136">
        <v>9</v>
      </c>
      <c r="L9" s="136">
        <v>6</v>
      </c>
      <c r="M9" s="136">
        <v>7</v>
      </c>
      <c r="N9" s="136">
        <v>9</v>
      </c>
      <c r="O9" s="136">
        <v>4</v>
      </c>
      <c r="P9" s="136">
        <v>7</v>
      </c>
      <c r="Q9" s="136">
        <v>6</v>
      </c>
    </row>
    <row r="10" spans="2:17" ht="15.75" x14ac:dyDescent="0.25">
      <c r="B10" s="133">
        <v>5</v>
      </c>
      <c r="C10" s="133">
        <f>'DAY 1 INPUT'!C10</f>
        <v>4</v>
      </c>
      <c r="D10" s="144">
        <f>'DAY 1 INPUT'!D10</f>
        <v>2</v>
      </c>
      <c r="F10" s="134">
        <v>7</v>
      </c>
      <c r="G10" s="134">
        <v>6</v>
      </c>
      <c r="H10" s="134">
        <v>8</v>
      </c>
      <c r="I10" s="134">
        <v>9</v>
      </c>
      <c r="J10" s="134">
        <v>7</v>
      </c>
      <c r="K10" s="134">
        <v>10</v>
      </c>
      <c r="L10" s="134">
        <v>8</v>
      </c>
      <c r="M10" s="134">
        <v>6</v>
      </c>
      <c r="N10" s="134">
        <v>7</v>
      </c>
      <c r="O10" s="134">
        <v>5</v>
      </c>
      <c r="P10" s="134">
        <v>8</v>
      </c>
      <c r="Q10" s="134">
        <v>5</v>
      </c>
    </row>
    <row r="11" spans="2:17" ht="15.75" x14ac:dyDescent="0.25">
      <c r="B11" s="161">
        <v>6</v>
      </c>
      <c r="C11" s="161">
        <f>'DAY 1 INPUT'!C11</f>
        <v>3</v>
      </c>
      <c r="D11" s="162">
        <f>'DAY 1 INPUT'!D11</f>
        <v>18</v>
      </c>
      <c r="E11" s="70"/>
      <c r="F11" s="136">
        <v>6</v>
      </c>
      <c r="G11" s="136">
        <v>4</v>
      </c>
      <c r="H11" s="136">
        <v>3</v>
      </c>
      <c r="I11" s="136">
        <v>3</v>
      </c>
      <c r="J11" s="136">
        <v>3</v>
      </c>
      <c r="K11" s="136">
        <v>6</v>
      </c>
      <c r="L11" s="136">
        <v>3</v>
      </c>
      <c r="M11" s="136">
        <v>5</v>
      </c>
      <c r="N11" s="136">
        <v>6</v>
      </c>
      <c r="O11" s="136">
        <v>6</v>
      </c>
      <c r="P11" s="136">
        <v>3</v>
      </c>
      <c r="Q11" s="136">
        <v>5</v>
      </c>
    </row>
    <row r="12" spans="2:17" ht="15.75" x14ac:dyDescent="0.25">
      <c r="B12" s="133">
        <v>7</v>
      </c>
      <c r="C12" s="133">
        <f>'DAY 1 INPUT'!C12</f>
        <v>4</v>
      </c>
      <c r="D12" s="144">
        <f>'DAY 1 INPUT'!D12</f>
        <v>8</v>
      </c>
      <c r="F12" s="134">
        <v>6</v>
      </c>
      <c r="G12" s="134">
        <v>5</v>
      </c>
      <c r="H12" s="134">
        <v>6</v>
      </c>
      <c r="I12" s="134">
        <v>7</v>
      </c>
      <c r="J12" s="134">
        <v>4</v>
      </c>
      <c r="K12" s="134">
        <v>8</v>
      </c>
      <c r="L12" s="134">
        <v>5</v>
      </c>
      <c r="M12" s="134">
        <v>4</v>
      </c>
      <c r="N12" s="134">
        <v>6</v>
      </c>
      <c r="O12" s="134">
        <v>5</v>
      </c>
      <c r="P12" s="134">
        <v>6</v>
      </c>
      <c r="Q12" s="134">
        <v>8</v>
      </c>
    </row>
    <row r="13" spans="2:17" ht="15.75" x14ac:dyDescent="0.25">
      <c r="B13" s="161">
        <v>8</v>
      </c>
      <c r="C13" s="161">
        <f>'DAY 1 INPUT'!C13</f>
        <v>4</v>
      </c>
      <c r="D13" s="162">
        <f>'DAY 1 INPUT'!D13</f>
        <v>6</v>
      </c>
      <c r="E13" s="70"/>
      <c r="F13" s="136">
        <v>9</v>
      </c>
      <c r="G13" s="136">
        <v>6</v>
      </c>
      <c r="H13" s="136">
        <v>7</v>
      </c>
      <c r="I13" s="136">
        <v>9</v>
      </c>
      <c r="J13" s="136">
        <v>5</v>
      </c>
      <c r="K13" s="136">
        <v>6</v>
      </c>
      <c r="L13" s="136">
        <v>6</v>
      </c>
      <c r="M13" s="136">
        <v>7</v>
      </c>
      <c r="N13" s="136">
        <v>9</v>
      </c>
      <c r="O13" s="136">
        <v>8</v>
      </c>
      <c r="P13" s="136">
        <v>7</v>
      </c>
      <c r="Q13" s="136">
        <v>8</v>
      </c>
    </row>
    <row r="14" spans="2:17" ht="15.75" x14ac:dyDescent="0.25">
      <c r="B14" s="133">
        <v>9</v>
      </c>
      <c r="C14" s="133">
        <f>'DAY 1 INPUT'!C14</f>
        <v>5</v>
      </c>
      <c r="D14" s="144">
        <f>'DAY 1 INPUT'!D14</f>
        <v>12</v>
      </c>
      <c r="F14" s="134">
        <v>9</v>
      </c>
      <c r="G14" s="134">
        <v>8</v>
      </c>
      <c r="H14" s="134">
        <v>10</v>
      </c>
      <c r="I14" s="134">
        <v>8</v>
      </c>
      <c r="J14" s="134">
        <v>8</v>
      </c>
      <c r="K14" s="134">
        <v>9</v>
      </c>
      <c r="L14" s="134">
        <v>5</v>
      </c>
      <c r="M14" s="134">
        <v>8</v>
      </c>
      <c r="N14" s="134">
        <v>9</v>
      </c>
      <c r="O14" s="134">
        <v>5</v>
      </c>
      <c r="P14" s="134">
        <v>10</v>
      </c>
      <c r="Q14" s="134">
        <v>6</v>
      </c>
    </row>
    <row r="15" spans="2:17" ht="15.75" x14ac:dyDescent="0.25">
      <c r="B15" s="135" t="s">
        <v>1</v>
      </c>
      <c r="C15" s="135">
        <f>SUM(C6:C14)</f>
        <v>36</v>
      </c>
      <c r="D15" s="135"/>
      <c r="F15" s="135">
        <f t="shared" ref="F15:Q15" si="0">SUM(F6:F14)</f>
        <v>69</v>
      </c>
      <c r="G15" s="135">
        <f t="shared" si="0"/>
        <v>51</v>
      </c>
      <c r="H15" s="135">
        <f t="shared" si="0"/>
        <v>61</v>
      </c>
      <c r="I15" s="135">
        <f t="shared" si="0"/>
        <v>62</v>
      </c>
      <c r="J15" s="135">
        <f t="shared" si="0"/>
        <v>50</v>
      </c>
      <c r="K15" s="135">
        <f t="shared" si="0"/>
        <v>73</v>
      </c>
      <c r="L15" s="135">
        <f t="shared" si="0"/>
        <v>49</v>
      </c>
      <c r="M15" s="135">
        <f t="shared" si="0"/>
        <v>54</v>
      </c>
      <c r="N15" s="135">
        <f t="shared" si="0"/>
        <v>69</v>
      </c>
      <c r="O15" s="135">
        <f t="shared" si="0"/>
        <v>49</v>
      </c>
      <c r="P15" s="135">
        <f t="shared" si="0"/>
        <v>61</v>
      </c>
      <c r="Q15" s="135">
        <f t="shared" si="0"/>
        <v>62</v>
      </c>
    </row>
    <row r="16" spans="2:17" ht="15.75" x14ac:dyDescent="0.25">
      <c r="B16" s="133">
        <v>10</v>
      </c>
      <c r="C16" s="133">
        <f>'DAY 1 INPUT'!C16</f>
        <v>3</v>
      </c>
      <c r="D16" s="144">
        <f>'DAY 1 INPUT'!D16</f>
        <v>15</v>
      </c>
      <c r="F16" s="134">
        <v>4</v>
      </c>
      <c r="G16" s="134">
        <v>4</v>
      </c>
      <c r="H16" s="134">
        <v>6</v>
      </c>
      <c r="I16" s="134">
        <v>4</v>
      </c>
      <c r="J16" s="134">
        <v>4</v>
      </c>
      <c r="K16" s="134">
        <v>4</v>
      </c>
      <c r="L16" s="134">
        <v>4</v>
      </c>
      <c r="M16" s="134">
        <v>4</v>
      </c>
      <c r="N16" s="134">
        <v>4</v>
      </c>
      <c r="O16" s="134">
        <v>4</v>
      </c>
      <c r="P16" s="134">
        <v>4</v>
      </c>
      <c r="Q16" s="134">
        <v>6</v>
      </c>
    </row>
    <row r="17" spans="2:17" ht="15.75" x14ac:dyDescent="0.25">
      <c r="B17" s="161">
        <v>11</v>
      </c>
      <c r="C17" s="161">
        <f>'DAY 1 INPUT'!C17</f>
        <v>4</v>
      </c>
      <c r="D17" s="162">
        <f>'DAY 1 INPUT'!D17</f>
        <v>13</v>
      </c>
      <c r="E17" s="70"/>
      <c r="F17" s="136">
        <v>6</v>
      </c>
      <c r="G17" s="136">
        <v>8</v>
      </c>
      <c r="H17" s="136">
        <v>4</v>
      </c>
      <c r="I17" s="136">
        <v>6</v>
      </c>
      <c r="J17" s="136">
        <v>4</v>
      </c>
      <c r="K17" s="136">
        <v>6</v>
      </c>
      <c r="L17" s="136">
        <v>5</v>
      </c>
      <c r="M17" s="136">
        <v>6</v>
      </c>
      <c r="N17" s="136">
        <v>5</v>
      </c>
      <c r="O17" s="136">
        <v>6</v>
      </c>
      <c r="P17" s="136">
        <v>7</v>
      </c>
      <c r="Q17" s="136">
        <v>4</v>
      </c>
    </row>
    <row r="18" spans="2:17" ht="15.75" x14ac:dyDescent="0.25">
      <c r="B18" s="133">
        <v>12</v>
      </c>
      <c r="C18" s="133">
        <f>'DAY 1 INPUT'!C18</f>
        <v>4</v>
      </c>
      <c r="D18" s="144">
        <f>'DAY 1 INPUT'!D18</f>
        <v>3</v>
      </c>
      <c r="F18" s="134">
        <v>7</v>
      </c>
      <c r="G18" s="134">
        <v>5</v>
      </c>
      <c r="H18" s="134">
        <v>6</v>
      </c>
      <c r="I18" s="134">
        <v>7</v>
      </c>
      <c r="J18" s="134">
        <v>6</v>
      </c>
      <c r="K18" s="134">
        <v>6</v>
      </c>
      <c r="L18" s="134">
        <v>6</v>
      </c>
      <c r="M18" s="134">
        <v>7</v>
      </c>
      <c r="N18" s="134">
        <v>6</v>
      </c>
      <c r="O18" s="134">
        <v>7</v>
      </c>
      <c r="P18" s="134">
        <v>6</v>
      </c>
      <c r="Q18" s="134">
        <v>6</v>
      </c>
    </row>
    <row r="19" spans="2:17" ht="15.75" x14ac:dyDescent="0.25">
      <c r="B19" s="162">
        <v>13</v>
      </c>
      <c r="C19" s="161">
        <f>'DAY 1 INPUT'!C19</f>
        <v>4</v>
      </c>
      <c r="D19" s="162">
        <f>'DAY 1 INPUT'!D19</f>
        <v>7</v>
      </c>
      <c r="E19" s="70"/>
      <c r="F19" s="136">
        <v>8</v>
      </c>
      <c r="G19" s="136">
        <v>6</v>
      </c>
      <c r="H19" s="136">
        <v>4</v>
      </c>
      <c r="I19" s="136">
        <v>7</v>
      </c>
      <c r="J19" s="136">
        <v>8</v>
      </c>
      <c r="K19" s="136">
        <v>7</v>
      </c>
      <c r="L19" s="136">
        <v>10</v>
      </c>
      <c r="M19" s="136">
        <v>7</v>
      </c>
      <c r="N19" s="136">
        <v>10</v>
      </c>
      <c r="O19" s="136">
        <v>8</v>
      </c>
      <c r="P19" s="136">
        <v>7</v>
      </c>
      <c r="Q19" s="136">
        <v>4</v>
      </c>
    </row>
    <row r="20" spans="2:17" ht="15.75" x14ac:dyDescent="0.25">
      <c r="B20" s="133">
        <v>14</v>
      </c>
      <c r="C20" s="133">
        <f>'DAY 1 INPUT'!C20</f>
        <v>3</v>
      </c>
      <c r="D20" s="144">
        <f>'DAY 1 INPUT'!D20</f>
        <v>9</v>
      </c>
      <c r="F20" s="134">
        <v>8</v>
      </c>
      <c r="G20" s="134">
        <v>4</v>
      </c>
      <c r="H20" s="134">
        <v>6</v>
      </c>
      <c r="I20" s="134">
        <v>4</v>
      </c>
      <c r="J20" s="134">
        <v>3</v>
      </c>
      <c r="K20" s="134">
        <v>5</v>
      </c>
      <c r="L20" s="134">
        <v>3</v>
      </c>
      <c r="M20" s="134">
        <v>5</v>
      </c>
      <c r="N20" s="134">
        <v>3</v>
      </c>
      <c r="O20" s="134">
        <v>5</v>
      </c>
      <c r="P20" s="134">
        <v>4</v>
      </c>
      <c r="Q20" s="134">
        <v>6</v>
      </c>
    </row>
    <row r="21" spans="2:17" ht="15.75" x14ac:dyDescent="0.25">
      <c r="B21" s="161">
        <v>15</v>
      </c>
      <c r="C21" s="161">
        <f>'DAY 1 INPUT'!C21</f>
        <v>5</v>
      </c>
      <c r="D21" s="162">
        <f>'DAY 1 INPUT'!D21</f>
        <v>1</v>
      </c>
      <c r="E21" s="70"/>
      <c r="F21" s="136">
        <v>9</v>
      </c>
      <c r="G21" s="136">
        <v>6</v>
      </c>
      <c r="H21" s="136">
        <v>6</v>
      </c>
      <c r="I21" s="136">
        <v>9</v>
      </c>
      <c r="J21" s="136">
        <v>8</v>
      </c>
      <c r="K21" s="136">
        <v>9</v>
      </c>
      <c r="L21" s="136">
        <v>6</v>
      </c>
      <c r="M21" s="136">
        <v>8</v>
      </c>
      <c r="N21" s="136">
        <v>6</v>
      </c>
      <c r="O21" s="136">
        <v>6</v>
      </c>
      <c r="P21" s="136">
        <v>6</v>
      </c>
      <c r="Q21" s="136">
        <v>6</v>
      </c>
    </row>
    <row r="22" spans="2:17" ht="15.75" x14ac:dyDescent="0.25">
      <c r="B22" s="133">
        <v>16</v>
      </c>
      <c r="C22" s="133">
        <f>'DAY 1 INPUT'!C22</f>
        <v>4</v>
      </c>
      <c r="D22" s="144">
        <f>'DAY 1 INPUT'!D22</f>
        <v>17</v>
      </c>
      <c r="F22" s="134">
        <v>8</v>
      </c>
      <c r="G22" s="134">
        <v>8</v>
      </c>
      <c r="H22" s="134">
        <v>5</v>
      </c>
      <c r="I22" s="134">
        <v>5</v>
      </c>
      <c r="J22" s="134">
        <v>4</v>
      </c>
      <c r="K22" s="134">
        <v>8</v>
      </c>
      <c r="L22" s="134">
        <v>4</v>
      </c>
      <c r="M22" s="134">
        <v>6</v>
      </c>
      <c r="N22" s="134">
        <v>4</v>
      </c>
      <c r="O22" s="134">
        <v>5</v>
      </c>
      <c r="P22" s="134">
        <v>6</v>
      </c>
      <c r="Q22" s="134">
        <v>5</v>
      </c>
    </row>
    <row r="23" spans="2:17" ht="15.75" x14ac:dyDescent="0.25">
      <c r="B23" s="161">
        <v>17</v>
      </c>
      <c r="C23" s="161">
        <f>'DAY 1 INPUT'!C23</f>
        <v>4</v>
      </c>
      <c r="D23" s="162">
        <f>'DAY 1 INPUT'!D23</f>
        <v>5</v>
      </c>
      <c r="E23" s="70"/>
      <c r="F23" s="136">
        <v>10</v>
      </c>
      <c r="G23" s="136">
        <v>6</v>
      </c>
      <c r="H23" s="136">
        <v>6</v>
      </c>
      <c r="I23" s="136">
        <v>8</v>
      </c>
      <c r="J23" s="136">
        <v>6</v>
      </c>
      <c r="K23" s="136">
        <v>7</v>
      </c>
      <c r="L23" s="136">
        <v>7</v>
      </c>
      <c r="M23" s="136">
        <v>7</v>
      </c>
      <c r="N23" s="136">
        <v>7</v>
      </c>
      <c r="O23" s="136">
        <v>5</v>
      </c>
      <c r="P23" s="136">
        <v>6</v>
      </c>
      <c r="Q23" s="136">
        <v>6</v>
      </c>
    </row>
    <row r="24" spans="2:17" ht="15.75" x14ac:dyDescent="0.25">
      <c r="B24" s="133">
        <v>18</v>
      </c>
      <c r="C24" s="133">
        <f>'DAY 1 INPUT'!C24</f>
        <v>5</v>
      </c>
      <c r="D24" s="144">
        <f>'DAY 1 INPUT'!D24</f>
        <v>11</v>
      </c>
      <c r="F24" s="134">
        <v>10</v>
      </c>
      <c r="G24" s="134">
        <v>7</v>
      </c>
      <c r="H24" s="134">
        <v>6</v>
      </c>
      <c r="I24" s="134">
        <v>10</v>
      </c>
      <c r="J24" s="134">
        <v>4</v>
      </c>
      <c r="K24" s="134">
        <v>8</v>
      </c>
      <c r="L24" s="134">
        <v>7</v>
      </c>
      <c r="M24" s="134">
        <v>8</v>
      </c>
      <c r="N24" s="134">
        <v>7</v>
      </c>
      <c r="O24" s="134">
        <v>6</v>
      </c>
      <c r="P24" s="134">
        <v>6</v>
      </c>
      <c r="Q24" s="134">
        <v>6</v>
      </c>
    </row>
    <row r="25" spans="2:17" ht="15.75" x14ac:dyDescent="0.25">
      <c r="B25" s="135" t="s">
        <v>2</v>
      </c>
      <c r="C25" s="135">
        <f>SUM(C16:C24)</f>
        <v>36</v>
      </c>
      <c r="D25" s="135"/>
      <c r="F25" s="124">
        <f t="shared" ref="F25:Q25" si="1">SUM(F16:F24)</f>
        <v>70</v>
      </c>
      <c r="G25" s="124">
        <f t="shared" si="1"/>
        <v>54</v>
      </c>
      <c r="H25" s="124">
        <f t="shared" si="1"/>
        <v>49</v>
      </c>
      <c r="I25" s="124">
        <f t="shared" si="1"/>
        <v>60</v>
      </c>
      <c r="J25" s="124">
        <f t="shared" si="1"/>
        <v>47</v>
      </c>
      <c r="K25" s="124">
        <f t="shared" si="1"/>
        <v>60</v>
      </c>
      <c r="L25" s="124">
        <f t="shared" si="1"/>
        <v>52</v>
      </c>
      <c r="M25" s="124">
        <f t="shared" si="1"/>
        <v>58</v>
      </c>
      <c r="N25" s="124">
        <f t="shared" si="1"/>
        <v>52</v>
      </c>
      <c r="O25" s="124">
        <f t="shared" si="1"/>
        <v>52</v>
      </c>
      <c r="P25" s="124">
        <f t="shared" si="1"/>
        <v>52</v>
      </c>
      <c r="Q25" s="124">
        <f t="shared" si="1"/>
        <v>49</v>
      </c>
    </row>
    <row r="26" spans="2:17" ht="15.75" x14ac:dyDescent="0.25">
      <c r="B26" s="133" t="s">
        <v>1</v>
      </c>
      <c r="C26" s="133">
        <f>C15</f>
        <v>36</v>
      </c>
      <c r="D26" s="133"/>
      <c r="F26" s="125">
        <f t="shared" ref="F26:Q26" si="2">F15</f>
        <v>69</v>
      </c>
      <c r="G26" s="125">
        <f t="shared" si="2"/>
        <v>51</v>
      </c>
      <c r="H26" s="125">
        <f t="shared" si="2"/>
        <v>61</v>
      </c>
      <c r="I26" s="125">
        <f t="shared" si="2"/>
        <v>62</v>
      </c>
      <c r="J26" s="125">
        <f t="shared" si="2"/>
        <v>50</v>
      </c>
      <c r="K26" s="125">
        <f t="shared" si="2"/>
        <v>73</v>
      </c>
      <c r="L26" s="125">
        <f t="shared" si="2"/>
        <v>49</v>
      </c>
      <c r="M26" s="125">
        <f t="shared" si="2"/>
        <v>54</v>
      </c>
      <c r="N26" s="125">
        <f t="shared" si="2"/>
        <v>69</v>
      </c>
      <c r="O26" s="125">
        <f t="shared" si="2"/>
        <v>49</v>
      </c>
      <c r="P26" s="125">
        <f t="shared" si="2"/>
        <v>61</v>
      </c>
      <c r="Q26" s="125">
        <f t="shared" si="2"/>
        <v>62</v>
      </c>
    </row>
    <row r="27" spans="2:17" ht="15.75" x14ac:dyDescent="0.25">
      <c r="B27" s="135" t="s">
        <v>3</v>
      </c>
      <c r="C27" s="135">
        <f>SUM(C25+C26)</f>
        <v>72</v>
      </c>
      <c r="D27" s="135"/>
      <c r="F27" s="118">
        <f t="shared" ref="F27:Q27" si="3">SUM(F25+F26)</f>
        <v>139</v>
      </c>
      <c r="G27" s="118">
        <f t="shared" si="3"/>
        <v>105</v>
      </c>
      <c r="H27" s="118">
        <f t="shared" si="3"/>
        <v>110</v>
      </c>
      <c r="I27" s="118">
        <f t="shared" si="3"/>
        <v>122</v>
      </c>
      <c r="J27" s="118">
        <f t="shared" si="3"/>
        <v>97</v>
      </c>
      <c r="K27" s="118">
        <f t="shared" si="3"/>
        <v>133</v>
      </c>
      <c r="L27" s="118">
        <f t="shared" si="3"/>
        <v>101</v>
      </c>
      <c r="M27" s="118">
        <f t="shared" si="3"/>
        <v>112</v>
      </c>
      <c r="N27" s="118">
        <f t="shared" si="3"/>
        <v>121</v>
      </c>
      <c r="O27" s="118">
        <f t="shared" si="3"/>
        <v>101</v>
      </c>
      <c r="P27" s="118">
        <f t="shared" si="3"/>
        <v>113</v>
      </c>
      <c r="Q27" s="118">
        <f t="shared" si="3"/>
        <v>111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topLeftCell="A2" zoomScale="60" zoomScaleNormal="60" workbookViewId="0">
      <selection activeCell="E25" sqref="E25"/>
    </sheetView>
  </sheetViews>
  <sheetFormatPr defaultRowHeight="21" customHeight="1" x14ac:dyDescent="0.25"/>
  <cols>
    <col min="1" max="34" width="8.7109375" customWidth="1"/>
  </cols>
  <sheetData>
    <row r="1" spans="1:34" ht="21" customHeight="1" x14ac:dyDescent="0.4">
      <c r="E1" s="102" t="s">
        <v>135</v>
      </c>
    </row>
    <row r="2" spans="1:34" ht="21" customHeight="1" x14ac:dyDescent="0.4">
      <c r="E2" s="102"/>
    </row>
    <row r="3" spans="1:34" x14ac:dyDescent="0.35">
      <c r="B3" s="79"/>
      <c r="C3" s="80"/>
      <c r="D3" s="80"/>
      <c r="E3" s="308" t="s">
        <v>50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T3" s="304" t="s">
        <v>33</v>
      </c>
      <c r="U3" s="80"/>
      <c r="V3" s="80"/>
      <c r="W3" s="80"/>
      <c r="X3" s="307" t="s">
        <v>114</v>
      </c>
      <c r="Z3" s="80"/>
      <c r="AA3" s="80"/>
      <c r="AB3" s="80"/>
      <c r="AC3" s="80"/>
      <c r="AD3" s="80"/>
      <c r="AE3" s="80"/>
      <c r="AF3" s="80"/>
      <c r="AG3" s="80"/>
      <c r="AH3" s="80"/>
    </row>
    <row r="4" spans="1:34" ht="20.100000000000001" customHeight="1" x14ac:dyDescent="0.4">
      <c r="E4" s="68" t="s">
        <v>8</v>
      </c>
      <c r="F4" s="68" t="s">
        <v>8</v>
      </c>
    </row>
    <row r="5" spans="1:34" ht="18.75" x14ac:dyDescent="0.3">
      <c r="E5" s="233" t="str">
        <f>'DAY 1 INPUT'!F4</f>
        <v>Steve</v>
      </c>
      <c r="F5" s="233" t="str">
        <f>'DAY 1 INPUT'!G4</f>
        <v>Jeff</v>
      </c>
      <c r="G5" s="234" t="str">
        <f>'DAY 1 INPUT'!H4</f>
        <v>Mike</v>
      </c>
      <c r="H5" s="234" t="str">
        <f>'DAY 1 INPUT'!I4</f>
        <v>RichM</v>
      </c>
      <c r="I5" s="235" t="str">
        <f>'DAY 1 INPUT'!J4</f>
        <v>Derm</v>
      </c>
      <c r="J5" s="235" t="str">
        <f>'DAY 1 INPUT'!K4</f>
        <v>Tom</v>
      </c>
      <c r="K5" s="233" t="str">
        <f>'DAY 1 INPUT'!L4</f>
        <v>Neil</v>
      </c>
      <c r="L5" s="233" t="str">
        <f>'DAY 1 INPUT'!M4</f>
        <v>RichB</v>
      </c>
      <c r="M5" s="236" t="str">
        <f>'DAY 1 INPUT'!N4</f>
        <v>Derek</v>
      </c>
      <c r="N5" s="236" t="str">
        <f>'DAY 1 INPUT'!O4</f>
        <v>Paul</v>
      </c>
      <c r="O5" s="237" t="str">
        <f>'DAY 1 INPUT'!P4</f>
        <v>Stew</v>
      </c>
      <c r="P5" s="237" t="str">
        <f>'DAY 1 INPUT'!Q4</f>
        <v>Phil</v>
      </c>
      <c r="S5" s="238" t="s">
        <v>0</v>
      </c>
      <c r="T5" s="262" t="str">
        <f>'DAY 1 INPUT'!F4</f>
        <v>Steve</v>
      </c>
      <c r="U5" s="263" t="str">
        <f>'DAY 1 INPUT'!G4</f>
        <v>Jeff</v>
      </c>
      <c r="V5" s="264" t="str">
        <f>'DAY 1 INPUT'!H4</f>
        <v>Mike</v>
      </c>
      <c r="W5" s="265" t="str">
        <f>'DAY 1 INPUT'!I4</f>
        <v>RichM</v>
      </c>
      <c r="X5" s="266" t="str">
        <f>'DAY 1 INPUT'!J4</f>
        <v>Derm</v>
      </c>
      <c r="Y5" s="267" t="str">
        <f>'DAY 1 INPUT'!K4</f>
        <v>Tom</v>
      </c>
      <c r="Z5" s="262" t="str">
        <f>'DAY 1 INPUT'!L4</f>
        <v>Neil</v>
      </c>
      <c r="AA5" s="263" t="str">
        <f>'DAY 1 INPUT'!M4</f>
        <v>RichB</v>
      </c>
      <c r="AB5" s="268" t="str">
        <f>'DAY 1 INPUT'!N4</f>
        <v>Derek</v>
      </c>
      <c r="AC5" s="269" t="str">
        <f>'DAY 1 INPUT'!O4</f>
        <v>Paul</v>
      </c>
      <c r="AD5" s="270" t="str">
        <f>'DAY 1 INPUT'!P4</f>
        <v>Stew</v>
      </c>
      <c r="AE5" s="271" t="str">
        <f>'DAY 1 INPUT'!Q4</f>
        <v>Phil</v>
      </c>
    </row>
    <row r="6" spans="1:34" ht="20.100000000000001" customHeight="1" x14ac:dyDescent="0.35">
      <c r="B6" s="69" t="s">
        <v>10</v>
      </c>
      <c r="E6" s="251">
        <f>'Day 2 Cards'!AT32</f>
        <v>13</v>
      </c>
      <c r="F6" s="251">
        <f>'Day 2 Cards'!AY32</f>
        <v>25</v>
      </c>
      <c r="G6" s="251">
        <f>'Day 2 Cards'!BD32</f>
        <v>21</v>
      </c>
      <c r="H6" s="251">
        <f>'Day 2 Cards'!BK32</f>
        <v>26</v>
      </c>
      <c r="I6" s="251">
        <f>'Day 2 Cards'!AT67</f>
        <v>30</v>
      </c>
      <c r="J6" s="251">
        <f>'Day 2 Cards'!AY67</f>
        <v>14</v>
      </c>
      <c r="K6" s="251">
        <f>'Day 2 Cards'!BD67</f>
        <v>29</v>
      </c>
      <c r="L6" s="251">
        <f>'Day 2 Cards'!BK67</f>
        <v>23</v>
      </c>
      <c r="M6" s="251">
        <f>'Day 2 Cards'!AT102</f>
        <v>18</v>
      </c>
      <c r="N6" s="251">
        <f>'Day 2 Cards'!AY102</f>
        <v>27</v>
      </c>
      <c r="O6" s="251">
        <f>'Day 2 Cards'!BD102</f>
        <v>17</v>
      </c>
      <c r="P6" s="251">
        <f>'Day 2 Cards'!BK102</f>
        <v>23</v>
      </c>
      <c r="S6" s="253">
        <v>1</v>
      </c>
      <c r="T6" s="274">
        <f>'Day 2 Cards'!AT11</f>
        <v>1</v>
      </c>
      <c r="U6" s="272">
        <f>'Day 2 Cards'!AY11</f>
        <v>1</v>
      </c>
      <c r="V6" s="364">
        <f>'Day 2 Cards'!BD11</f>
        <v>1</v>
      </c>
      <c r="W6" s="362">
        <f>'Day 2 Cards'!BK11</f>
        <v>2</v>
      </c>
      <c r="X6" s="364">
        <f>'Day 2 Cards'!AT46</f>
        <v>3</v>
      </c>
      <c r="Y6" s="362">
        <f>'Day 2 Cards'!AY46</f>
        <v>1</v>
      </c>
      <c r="Z6" s="364">
        <f>'Day 2 Cards'!BD46</f>
        <v>2</v>
      </c>
      <c r="AA6" s="362">
        <f>'Day 2 Cards'!BK46</f>
        <v>2</v>
      </c>
      <c r="AB6" s="274">
        <f>'Day 2 Cards'!AT81</f>
        <v>0</v>
      </c>
      <c r="AC6" s="272">
        <f>'Day 2 Cards'!AY81</f>
        <v>1</v>
      </c>
      <c r="AD6" s="364">
        <f>'Day 2 Cards'!BD81</f>
        <v>1</v>
      </c>
      <c r="AE6" s="362">
        <f>'Day 2 Cards'!BK81</f>
        <v>2</v>
      </c>
    </row>
    <row r="7" spans="1:34" ht="20.100000000000001" customHeight="1" x14ac:dyDescent="0.35">
      <c r="B7" s="69" t="s">
        <v>47</v>
      </c>
      <c r="E7" s="252">
        <f>'DAY 1 INPUT'!F5</f>
        <v>38</v>
      </c>
      <c r="F7" s="252">
        <f>'DAY 1 INPUT'!G5</f>
        <v>20</v>
      </c>
      <c r="G7" s="252">
        <f>'DAY 1 INPUT'!H5</f>
        <v>20</v>
      </c>
      <c r="H7" s="252">
        <f>'DAY 1 INPUT'!I5</f>
        <v>38</v>
      </c>
      <c r="I7" s="252">
        <f>'DAY 1 INPUT'!J5</f>
        <v>18</v>
      </c>
      <c r="J7" s="252">
        <f>'DAY 1 INPUT'!K5</f>
        <v>32</v>
      </c>
      <c r="K7" s="252">
        <f>'DAY 1 INPUT'!L5</f>
        <v>18</v>
      </c>
      <c r="L7" s="252">
        <f>'DAY 1 INPUT'!M5</f>
        <v>27</v>
      </c>
      <c r="M7" s="252">
        <f>'DAY 1 INPUT'!N5</f>
        <v>22</v>
      </c>
      <c r="N7" s="252">
        <f>'DAY 1 INPUT'!O5</f>
        <v>17</v>
      </c>
      <c r="O7" s="252">
        <f>'DAY 1 INPUT'!P5</f>
        <v>18</v>
      </c>
      <c r="P7" s="252">
        <f>'DAY 1 INPUT'!Q5</f>
        <v>19</v>
      </c>
      <c r="S7" s="256">
        <v>2</v>
      </c>
      <c r="T7" s="274">
        <f>'Day 2 Cards'!AY12</f>
        <v>2</v>
      </c>
      <c r="U7" s="272">
        <f>'Day 2 Cards'!AT12</f>
        <v>0</v>
      </c>
      <c r="V7" s="364">
        <f>'Day 2 Cards'!BK12</f>
        <v>1</v>
      </c>
      <c r="W7" s="362">
        <f>'Day 2 Cards'!BD12</f>
        <v>0</v>
      </c>
      <c r="X7" s="364">
        <f>'Day 2 Cards'!AY47</f>
        <v>0</v>
      </c>
      <c r="Y7" s="362">
        <f>'Day 2 Cards'!AT47</f>
        <v>0</v>
      </c>
      <c r="Z7" s="364">
        <f>'Day 2 Cards'!BK47</f>
        <v>3</v>
      </c>
      <c r="AA7" s="362">
        <f>'Day 2 Cards'!BD47</f>
        <v>2</v>
      </c>
      <c r="AB7" s="274">
        <f>'Day 2 Cards'!AY82</f>
        <v>4</v>
      </c>
      <c r="AC7" s="272">
        <f>'Day 2 Cards'!AT82</f>
        <v>0</v>
      </c>
      <c r="AD7" s="364">
        <f>'Day 2 Cards'!BK82</f>
        <v>0</v>
      </c>
      <c r="AE7" s="362">
        <f>'Day 2 Cards'!BD82</f>
        <v>0</v>
      </c>
    </row>
    <row r="8" spans="1:34" ht="20.100000000000001" customHeight="1" x14ac:dyDescent="0.35">
      <c r="B8" s="69" t="s">
        <v>48</v>
      </c>
      <c r="E8" s="252">
        <f>'Day 2 Cards'!AZ5</f>
        <v>39</v>
      </c>
      <c r="F8" s="252">
        <f>'Day 2 Cards'!BA5</f>
        <v>32</v>
      </c>
      <c r="G8" s="252">
        <f>'Day 2 Cards'!BB5</f>
        <v>31</v>
      </c>
      <c r="H8" s="252">
        <f>'Day 2 Cards'!BC5</f>
        <v>35</v>
      </c>
      <c r="I8" s="252">
        <f>'Day 2 Cards'!AZ40</f>
        <v>22</v>
      </c>
      <c r="J8" s="252">
        <f>'Day 2 Cards'!BA40</f>
        <v>39</v>
      </c>
      <c r="K8" s="252">
        <f>'Day 2 Cards'!BB40</f>
        <v>26</v>
      </c>
      <c r="L8" s="252">
        <f>'Day 2 Cards'!BC40</f>
        <v>34</v>
      </c>
      <c r="M8" s="252">
        <f>'Day 2 Cards'!AZ75</f>
        <v>33</v>
      </c>
      <c r="N8" s="252">
        <f>'Day 2 Cards'!BA75</f>
        <v>26</v>
      </c>
      <c r="O8" s="252">
        <f>'Day 2 Cards'!BB75</f>
        <v>34</v>
      </c>
      <c r="P8" s="252">
        <f>'Day 2 Cards'!BC75</f>
        <v>30</v>
      </c>
      <c r="S8" s="253">
        <v>3</v>
      </c>
      <c r="T8" s="274">
        <f>'Day 2 Cards'!AT13</f>
        <v>0</v>
      </c>
      <c r="U8" s="272">
        <f>'Day 2 Cards'!AY13</f>
        <v>1</v>
      </c>
      <c r="V8" s="364">
        <f>'Day 2 Cards'!BD13</f>
        <v>1</v>
      </c>
      <c r="W8" s="362">
        <f>'Day 2 Cards'!BK13</f>
        <v>1</v>
      </c>
      <c r="X8" s="364">
        <f>'Day 2 Cards'!AT48</f>
        <v>2</v>
      </c>
      <c r="Y8" s="362">
        <f>'Day 2 Cards'!AY48</f>
        <v>0</v>
      </c>
      <c r="Z8" s="364">
        <f>'Day 2 Cards'!BD48</f>
        <v>1</v>
      </c>
      <c r="AA8" s="362">
        <f>'Day 2 Cards'!BK48</f>
        <v>0</v>
      </c>
      <c r="AB8" s="274">
        <f>'Day 2 Cards'!AT83</f>
        <v>0</v>
      </c>
      <c r="AC8" s="272">
        <f>'Day 2 Cards'!AY83</f>
        <v>0</v>
      </c>
      <c r="AD8" s="364">
        <f>'Day 2 Cards'!BD83</f>
        <v>1</v>
      </c>
      <c r="AE8" s="362">
        <f>'Day 2 Cards'!BK83</f>
        <v>0</v>
      </c>
    </row>
    <row r="9" spans="1:34" ht="20.100000000000001" customHeight="1" x14ac:dyDescent="0.35">
      <c r="A9" s="73"/>
      <c r="B9" s="73" t="s">
        <v>49</v>
      </c>
      <c r="C9" s="74"/>
      <c r="D9" s="71"/>
      <c r="E9" s="252">
        <f>E8-E7</f>
        <v>1</v>
      </c>
      <c r="F9" s="252">
        <f t="shared" ref="F9:P9" si="0">F8-F7</f>
        <v>12</v>
      </c>
      <c r="G9" s="252">
        <f t="shared" si="0"/>
        <v>11</v>
      </c>
      <c r="H9" s="252">
        <f t="shared" si="0"/>
        <v>-3</v>
      </c>
      <c r="I9" s="252">
        <f t="shared" si="0"/>
        <v>4</v>
      </c>
      <c r="J9" s="252">
        <f t="shared" si="0"/>
        <v>7</v>
      </c>
      <c r="K9" s="252">
        <f t="shared" si="0"/>
        <v>8</v>
      </c>
      <c r="L9" s="252">
        <f t="shared" si="0"/>
        <v>7</v>
      </c>
      <c r="M9" s="252">
        <f t="shared" si="0"/>
        <v>11</v>
      </c>
      <c r="N9" s="252">
        <f t="shared" si="0"/>
        <v>9</v>
      </c>
      <c r="O9" s="252">
        <f t="shared" si="0"/>
        <v>16</v>
      </c>
      <c r="P9" s="252">
        <f t="shared" si="0"/>
        <v>11</v>
      </c>
      <c r="S9" s="256">
        <v>4</v>
      </c>
      <c r="T9" s="274">
        <f>'Day 2 Cards'!AY14</f>
        <v>2</v>
      </c>
      <c r="U9" s="272">
        <f>'Day 2 Cards'!AT14</f>
        <v>0</v>
      </c>
      <c r="V9" s="364">
        <f>'Day 2 Cards'!BK14</f>
        <v>2</v>
      </c>
      <c r="W9" s="362">
        <f>'Day 2 Cards'!BD14</f>
        <v>0</v>
      </c>
      <c r="X9" s="364">
        <f>'Day 2 Cards'!AY49</f>
        <v>0</v>
      </c>
      <c r="Y9" s="362">
        <f>'Day 2 Cards'!AT49</f>
        <v>0</v>
      </c>
      <c r="Z9" s="364">
        <f>'Day 2 Cards'!BK49</f>
        <v>0</v>
      </c>
      <c r="AA9" s="362">
        <f>'Day 2 Cards'!BD49</f>
        <v>1</v>
      </c>
      <c r="AB9" s="274">
        <f>'Day 2 Cards'!AY84</f>
        <v>3</v>
      </c>
      <c r="AC9" s="272">
        <f>'Day 2 Cards'!AT84</f>
        <v>0</v>
      </c>
      <c r="AD9" s="364">
        <f>'Day 2 Cards'!BK84</f>
        <v>1</v>
      </c>
      <c r="AE9" s="362">
        <f>'Day 2 Cards'!BD84</f>
        <v>0</v>
      </c>
    </row>
    <row r="10" spans="1:34" ht="20.100000000000001" customHeight="1" x14ac:dyDescent="0.35">
      <c r="A10" s="73"/>
      <c r="B10" s="100"/>
      <c r="C10" s="74"/>
      <c r="D10" s="7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S10" s="253">
        <v>5</v>
      </c>
      <c r="T10" s="274">
        <f>'Day 2 Cards'!AT15</f>
        <v>2</v>
      </c>
      <c r="U10" s="272">
        <f>'Day 2 Cards'!AY15</f>
        <v>2</v>
      </c>
      <c r="V10" s="364">
        <f>'Day 2 Cards'!BD15</f>
        <v>0</v>
      </c>
      <c r="W10" s="362">
        <f>'Day 2 Cards'!BK15</f>
        <v>0</v>
      </c>
      <c r="X10" s="364">
        <f>'Day 2 Cards'!AT50</f>
        <v>0</v>
      </c>
      <c r="Y10" s="362">
        <f>'Day 2 Cards'!AY50</f>
        <v>0</v>
      </c>
      <c r="Z10" s="364">
        <f>'Day 2 Cards'!BD50</f>
        <v>0</v>
      </c>
      <c r="AA10" s="362">
        <f>'Day 2 Cards'!BK50</f>
        <v>2</v>
      </c>
      <c r="AB10" s="274">
        <f>'Day 2 Cards'!AT85</f>
        <v>1</v>
      </c>
      <c r="AC10" s="272">
        <f>'Day 2 Cards'!AY85</f>
        <v>2</v>
      </c>
      <c r="AD10" s="364">
        <f>'Day 2 Cards'!BD85</f>
        <v>0</v>
      </c>
      <c r="AE10" s="362">
        <f>'Day 2 Cards'!BK85</f>
        <v>2</v>
      </c>
    </row>
    <row r="11" spans="1:34" ht="20.100000000000001" customHeight="1" x14ac:dyDescent="0.35">
      <c r="A11" s="73"/>
      <c r="B11" s="79"/>
      <c r="C11" s="80"/>
      <c r="E11" s="233" t="str">
        <f>'DAY 1 INPUT'!F4</f>
        <v>Steve</v>
      </c>
      <c r="F11" s="233" t="str">
        <f>'DAY 1 INPUT'!G4</f>
        <v>Jeff</v>
      </c>
      <c r="G11" s="234" t="str">
        <f>'DAY 1 INPUT'!H4</f>
        <v>Mike</v>
      </c>
      <c r="H11" s="234" t="str">
        <f>'DAY 1 INPUT'!I4</f>
        <v>RichM</v>
      </c>
      <c r="I11" s="235" t="str">
        <f>'DAY 1 INPUT'!J4</f>
        <v>Derm</v>
      </c>
      <c r="J11" s="235" t="str">
        <f>'DAY 1 INPUT'!K4</f>
        <v>Tom</v>
      </c>
      <c r="K11" s="233" t="str">
        <f>'DAY 1 INPUT'!L4</f>
        <v>Neil</v>
      </c>
      <c r="L11" s="233" t="str">
        <f>'DAY 1 INPUT'!M4</f>
        <v>RichB</v>
      </c>
      <c r="M11" s="236" t="str">
        <f>'DAY 1 INPUT'!N4</f>
        <v>Derek</v>
      </c>
      <c r="N11" s="236" t="str">
        <f>'DAY 1 INPUT'!O4</f>
        <v>Paul</v>
      </c>
      <c r="O11" s="237" t="str">
        <f>'DAY 1 INPUT'!P4</f>
        <v>Stew</v>
      </c>
      <c r="P11" s="237" t="str">
        <f>'DAY 1 INPUT'!Q4</f>
        <v>Phil</v>
      </c>
      <c r="S11" s="256">
        <v>6</v>
      </c>
      <c r="T11" s="274">
        <f>'Day 2 Cards'!AY16</f>
        <v>2</v>
      </c>
      <c r="U11" s="272">
        <f>'Day 2 Cards'!AT16</f>
        <v>1</v>
      </c>
      <c r="V11" s="364">
        <f>'Day 2 Cards'!BK16</f>
        <v>4</v>
      </c>
      <c r="W11" s="362">
        <f>'Day 2 Cards'!BD16</f>
        <v>3</v>
      </c>
      <c r="X11" s="364">
        <f>'Day 2 Cards'!AY51</f>
        <v>0</v>
      </c>
      <c r="Y11" s="362">
        <f>'Day 2 Cards'!AT51</f>
        <v>3</v>
      </c>
      <c r="Z11" s="364">
        <f>'Day 2 Cards'!BK51</f>
        <v>1</v>
      </c>
      <c r="AA11" s="362">
        <f>'Day 2 Cards'!BD51</f>
        <v>3</v>
      </c>
      <c r="AB11" s="274">
        <f>'Day 2 Cards'!AY86</f>
        <v>0</v>
      </c>
      <c r="AC11" s="272">
        <f>'Day 2 Cards'!AT86</f>
        <v>0</v>
      </c>
      <c r="AD11" s="364">
        <f>'Day 2 Cards'!BK86</f>
        <v>1</v>
      </c>
      <c r="AE11" s="362">
        <f>'Day 2 Cards'!BD86</f>
        <v>3</v>
      </c>
    </row>
    <row r="12" spans="1:34" ht="20.100000000000001" customHeight="1" x14ac:dyDescent="0.35">
      <c r="B12" s="302" t="s">
        <v>139</v>
      </c>
      <c r="C12" s="303"/>
      <c r="D12" s="24"/>
      <c r="E12" s="301">
        <f>_xlfn.RANK.EQ(E6,E6:P6,0)</f>
        <v>12</v>
      </c>
      <c r="F12" s="301">
        <f>_xlfn.RANK.EQ(F6,E6:P6,0)</f>
        <v>5</v>
      </c>
      <c r="G12" s="301">
        <f>_xlfn.RANK.EQ(G6,E6:P6,0)</f>
        <v>8</v>
      </c>
      <c r="H12" s="301">
        <f>_xlfn.RANK.EQ(H6,E6:P6,0)</f>
        <v>4</v>
      </c>
      <c r="I12" s="301">
        <f>_xlfn.RANK.EQ(I6,E6:P6,0)</f>
        <v>1</v>
      </c>
      <c r="J12" s="301">
        <f>_xlfn.RANK.EQ(J6,E6:P6,0)</f>
        <v>11</v>
      </c>
      <c r="K12" s="301">
        <f>_xlfn.RANK.EQ(K6,E6:P6,0)</f>
        <v>2</v>
      </c>
      <c r="L12" s="301">
        <f>_xlfn.RANK.EQ(L6,E6:P6,0)</f>
        <v>6</v>
      </c>
      <c r="M12" s="301">
        <f>_xlfn.RANK.EQ(M6,E6:P6,0)</f>
        <v>9</v>
      </c>
      <c r="N12" s="301">
        <f>_xlfn.RANK.EQ(N6,E6:P6,0)</f>
        <v>3</v>
      </c>
      <c r="O12" s="301">
        <f>_xlfn.RANK.EQ(O6,E6:P6,0)</f>
        <v>10</v>
      </c>
      <c r="P12" s="301">
        <f>_xlfn.RANK.EQ(P6,E6:P6,0)</f>
        <v>6</v>
      </c>
      <c r="S12" s="253">
        <v>7</v>
      </c>
      <c r="T12" s="274">
        <f>'Day 2 Cards'!AT17</f>
        <v>2</v>
      </c>
      <c r="U12" s="272">
        <f>'Day 2 Cards'!AY17</f>
        <v>2</v>
      </c>
      <c r="V12" s="364">
        <f>'Day 2 Cards'!BD17</f>
        <v>1</v>
      </c>
      <c r="W12" s="362">
        <f>'Day 2 Cards'!BK17</f>
        <v>1</v>
      </c>
      <c r="X12" s="364">
        <f>'Day 2 Cards'!AT52</f>
        <v>3</v>
      </c>
      <c r="Y12" s="362">
        <f>'Day 2 Cards'!AY52</f>
        <v>0</v>
      </c>
      <c r="Z12" s="364">
        <f>'Day 2 Cards'!BD52</f>
        <v>2</v>
      </c>
      <c r="AA12" s="362">
        <f>'Day 2 Cards'!BK52</f>
        <v>4</v>
      </c>
      <c r="AB12" s="274">
        <f>'Day 2 Cards'!AT87</f>
        <v>1</v>
      </c>
      <c r="AC12" s="272">
        <f>'Day 2 Cards'!AY87</f>
        <v>2</v>
      </c>
      <c r="AD12" s="364">
        <f>'Day 2 Cards'!BD87</f>
        <v>1</v>
      </c>
      <c r="AE12" s="362">
        <f>'Day 2 Cards'!BK87</f>
        <v>0</v>
      </c>
    </row>
    <row r="13" spans="1:34" ht="21" customHeight="1" x14ac:dyDescent="0.35">
      <c r="A13" s="70"/>
      <c r="B13" s="70"/>
      <c r="S13" s="256">
        <v>8</v>
      </c>
      <c r="T13" s="274">
        <f>'Day 2 Cards'!AY18</f>
        <v>1</v>
      </c>
      <c r="U13" s="272">
        <f>'Day 2 Cards'!AT18</f>
        <v>0</v>
      </c>
      <c r="V13" s="364">
        <f>'Day 2 Cards'!BK18</f>
        <v>0</v>
      </c>
      <c r="W13" s="362">
        <f>'Day 2 Cards'!BD18</f>
        <v>0</v>
      </c>
      <c r="X13" s="364">
        <f>'Day 2 Cards'!AY53</f>
        <v>2</v>
      </c>
      <c r="Y13" s="362">
        <f>'Day 2 Cards'!AT53</f>
        <v>2</v>
      </c>
      <c r="Z13" s="364">
        <f>'Day 2 Cards'!BK53</f>
        <v>1</v>
      </c>
      <c r="AA13" s="362">
        <f>'Day 2 Cards'!BD53</f>
        <v>1</v>
      </c>
      <c r="AB13" s="274">
        <f>'Day 2 Cards'!AY88</f>
        <v>0</v>
      </c>
      <c r="AC13" s="272">
        <f>'Day 2 Cards'!AT88</f>
        <v>0</v>
      </c>
      <c r="AD13" s="364">
        <f>'Day 2 Cards'!BK88</f>
        <v>0</v>
      </c>
      <c r="AE13" s="362">
        <f>'Day 2 Cards'!BD88</f>
        <v>0</v>
      </c>
    </row>
    <row r="14" spans="1:34" ht="21" customHeight="1" x14ac:dyDescent="0.35">
      <c r="B14" s="70"/>
      <c r="S14" s="253">
        <v>9</v>
      </c>
      <c r="T14" s="274">
        <f>'Day 2 Cards'!AT19</f>
        <v>0</v>
      </c>
      <c r="U14" s="272">
        <f>'Day 2 Cards'!AY19</f>
        <v>0</v>
      </c>
      <c r="V14" s="364">
        <f>'Day 2 Cards'!BD19</f>
        <v>0</v>
      </c>
      <c r="W14" s="362">
        <f>'Day 2 Cards'!BK19</f>
        <v>1</v>
      </c>
      <c r="X14" s="364">
        <f>'Day 2 Cards'!AT54</f>
        <v>0</v>
      </c>
      <c r="Y14" s="362">
        <f>'Day 2 Cards'!AY54</f>
        <v>0</v>
      </c>
      <c r="Z14" s="364">
        <f>'Day 2 Cards'!BD54</f>
        <v>3</v>
      </c>
      <c r="AA14" s="362">
        <f>'Day 2 Cards'!BK54</f>
        <v>0</v>
      </c>
      <c r="AB14" s="274">
        <f>'Day 2 Cards'!AT89</f>
        <v>0</v>
      </c>
      <c r="AC14" s="272">
        <f>'Day 2 Cards'!AY89</f>
        <v>3</v>
      </c>
      <c r="AD14" s="364">
        <f>'Day 2 Cards'!BD89</f>
        <v>0</v>
      </c>
      <c r="AE14" s="362">
        <f>'Day 2 Cards'!BK89</f>
        <v>2</v>
      </c>
    </row>
    <row r="15" spans="1:34" ht="21" customHeight="1" x14ac:dyDescent="0.35">
      <c r="A15" s="72" t="s">
        <v>8</v>
      </c>
      <c r="B15" s="70"/>
      <c r="S15" s="256" t="s">
        <v>1</v>
      </c>
      <c r="T15" s="274">
        <f>SUM(T6:T14)</f>
        <v>12</v>
      </c>
      <c r="U15" s="272">
        <f>SUM(U6:U14)</f>
        <v>7</v>
      </c>
      <c r="V15" s="364">
        <f t="shared" ref="V15:AE15" si="1">SUM(V6:V14)</f>
        <v>10</v>
      </c>
      <c r="W15" s="362">
        <f t="shared" si="1"/>
        <v>8</v>
      </c>
      <c r="X15" s="364">
        <f t="shared" si="1"/>
        <v>10</v>
      </c>
      <c r="Y15" s="362">
        <f t="shared" si="1"/>
        <v>6</v>
      </c>
      <c r="Z15" s="364">
        <f t="shared" si="1"/>
        <v>13</v>
      </c>
      <c r="AA15" s="362">
        <f t="shared" si="1"/>
        <v>15</v>
      </c>
      <c r="AB15" s="274">
        <f t="shared" si="1"/>
        <v>9</v>
      </c>
      <c r="AC15" s="272">
        <f t="shared" si="1"/>
        <v>8</v>
      </c>
      <c r="AD15" s="364">
        <f t="shared" si="1"/>
        <v>5</v>
      </c>
      <c r="AE15" s="362">
        <f t="shared" si="1"/>
        <v>9</v>
      </c>
    </row>
    <row r="16" spans="1:34" ht="21" customHeight="1" x14ac:dyDescent="0.35">
      <c r="A16" s="66" t="s">
        <v>8</v>
      </c>
      <c r="B16" s="2"/>
      <c r="S16" s="253">
        <v>10</v>
      </c>
      <c r="T16" s="274">
        <f>'Day 2 Cards'!AY21</f>
        <v>2</v>
      </c>
      <c r="U16" s="272">
        <f>'Day 2 Cards'!AT21</f>
        <v>3</v>
      </c>
      <c r="V16" s="364">
        <f>'Day 2 Cards'!BK21</f>
        <v>3</v>
      </c>
      <c r="W16" s="362">
        <f>'Day 2 Cards'!BD21</f>
        <v>0</v>
      </c>
      <c r="X16" s="364">
        <f>'Day 2 Cards'!AY56</f>
        <v>2</v>
      </c>
      <c r="Y16" s="362">
        <f>'Day 2 Cards'!AT56</f>
        <v>2</v>
      </c>
      <c r="Z16" s="364">
        <f>'Day 2 Cards'!BK56</f>
        <v>2</v>
      </c>
      <c r="AA16" s="362">
        <f>'Day 2 Cards'!BD56</f>
        <v>2</v>
      </c>
      <c r="AB16" s="274">
        <f>'Day 2 Cards'!AY91</f>
        <v>2</v>
      </c>
      <c r="AC16" s="272">
        <f>'Day 2 Cards'!AT91</f>
        <v>2</v>
      </c>
      <c r="AD16" s="364">
        <f>'Day 2 Cards'!BK91</f>
        <v>0</v>
      </c>
      <c r="AE16" s="362">
        <f>'Day 2 Cards'!BD91</f>
        <v>2</v>
      </c>
    </row>
    <row r="17" spans="1:31" ht="21" customHeight="1" x14ac:dyDescent="0.35">
      <c r="A17" s="73" t="s">
        <v>8</v>
      </c>
      <c r="B17" s="74" t="s">
        <v>8</v>
      </c>
      <c r="S17" s="256">
        <v>11</v>
      </c>
      <c r="T17" s="274">
        <f>'Day 2 Cards'!AT22</f>
        <v>2</v>
      </c>
      <c r="U17" s="272">
        <f>'Day 2 Cards'!AY22</f>
        <v>0</v>
      </c>
      <c r="V17" s="364">
        <f>'Day 2 Cards'!BD22</f>
        <v>3</v>
      </c>
      <c r="W17" s="362">
        <f>'Day 2 Cards'!BK22</f>
        <v>2</v>
      </c>
      <c r="X17" s="364">
        <f>'Day 2 Cards'!AT57</f>
        <v>3</v>
      </c>
      <c r="Y17" s="362">
        <f>'Day 2 Cards'!AY57</f>
        <v>2</v>
      </c>
      <c r="Z17" s="364">
        <f>'Day 2 Cards'!BD57</f>
        <v>2</v>
      </c>
      <c r="AA17" s="362">
        <f>'Day 2 Cards'!BK57</f>
        <v>1</v>
      </c>
      <c r="AB17" s="274">
        <f>'Day 2 Cards'!AT92</f>
        <v>2</v>
      </c>
      <c r="AC17" s="272">
        <f>'Day 2 Cards'!AY92</f>
        <v>1</v>
      </c>
      <c r="AD17" s="364">
        <f>'Day 2 Cards'!BD92</f>
        <v>0</v>
      </c>
      <c r="AE17" s="362">
        <f>'Day 2 Cards'!BK92</f>
        <v>3</v>
      </c>
    </row>
    <row r="18" spans="1:31" ht="21" customHeight="1" x14ac:dyDescent="0.35">
      <c r="A18" s="73" t="s">
        <v>8</v>
      </c>
      <c r="B18" s="74" t="s">
        <v>8</v>
      </c>
      <c r="C18" s="71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S18" s="253">
        <v>12</v>
      </c>
      <c r="T18" s="274">
        <f>'Day 2 Cards'!AY23</f>
        <v>2</v>
      </c>
      <c r="U18" s="272">
        <f>'Day 2 Cards'!AT23</f>
        <v>1</v>
      </c>
      <c r="V18" s="364">
        <f>'Day 2 Cards'!BK23</f>
        <v>1</v>
      </c>
      <c r="W18" s="362">
        <f>'Day 2 Cards'!BD23</f>
        <v>1</v>
      </c>
      <c r="X18" s="364">
        <f>'Day 2 Cards'!AY58</f>
        <v>2</v>
      </c>
      <c r="Y18" s="362">
        <f>'Day 2 Cards'!AT58</f>
        <v>1</v>
      </c>
      <c r="Z18" s="364">
        <f>'Day 2 Cards'!BK58</f>
        <v>1</v>
      </c>
      <c r="AA18" s="362">
        <f>'Day 2 Cards'!BD58</f>
        <v>1</v>
      </c>
      <c r="AB18" s="274">
        <f>'Day 2 Cards'!AY93</f>
        <v>0</v>
      </c>
      <c r="AC18" s="272">
        <f>'Day 2 Cards'!AT93</f>
        <v>2</v>
      </c>
      <c r="AD18" s="364">
        <f>'Day 2 Cards'!BK93</f>
        <v>1</v>
      </c>
      <c r="AE18" s="362">
        <f>'Day 2 Cards'!BD93</f>
        <v>1</v>
      </c>
    </row>
    <row r="19" spans="1:31" ht="21" customHeight="1" x14ac:dyDescent="0.35">
      <c r="A19" s="73" t="s">
        <v>8</v>
      </c>
      <c r="B19" s="74" t="s">
        <v>8</v>
      </c>
      <c r="C19" s="7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S19" s="259">
        <v>13</v>
      </c>
      <c r="T19" s="274">
        <f>'Day 2 Cards'!AT24</f>
        <v>0</v>
      </c>
      <c r="U19" s="272">
        <f>'Day 2 Cards'!AY24</f>
        <v>1</v>
      </c>
      <c r="V19" s="364">
        <f>'Day 2 Cards'!BD24</f>
        <v>3</v>
      </c>
      <c r="W19" s="362">
        <f>'Day 2 Cards'!BK24</f>
        <v>1</v>
      </c>
      <c r="X19" s="364">
        <f>'Day 2 Cards'!AT59</f>
        <v>0</v>
      </c>
      <c r="Y19" s="362">
        <f>'Day 2 Cards'!AY59</f>
        <v>1</v>
      </c>
      <c r="Z19" s="364">
        <f>'Day 2 Cards'!BD59</f>
        <v>0</v>
      </c>
      <c r="AA19" s="362">
        <f>'Day 2 Cards'!BK59</f>
        <v>1</v>
      </c>
      <c r="AB19" s="274">
        <f>'Day 2 Cards'!AT94</f>
        <v>0</v>
      </c>
      <c r="AC19" s="272">
        <f>'Day 2 Cards'!AY94</f>
        <v>0</v>
      </c>
      <c r="AD19" s="364">
        <f>'Day 2 Cards'!BD94</f>
        <v>0</v>
      </c>
      <c r="AE19" s="362">
        <f>'Day 2 Cards'!BK94</f>
        <v>3</v>
      </c>
    </row>
    <row r="20" spans="1:31" ht="21" customHeight="1" x14ac:dyDescent="0.35">
      <c r="A20" s="73" t="s">
        <v>8</v>
      </c>
      <c r="B20" s="74" t="s">
        <v>8</v>
      </c>
      <c r="C20" s="71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S20" s="253">
        <v>14</v>
      </c>
      <c r="T20" s="274">
        <f>'Day 2 Cards'!AY25</f>
        <v>2</v>
      </c>
      <c r="U20" s="272">
        <f>'Day 2 Cards'!AT25</f>
        <v>0</v>
      </c>
      <c r="V20" s="364">
        <f>'Day 2 Cards'!BK25</f>
        <v>3</v>
      </c>
      <c r="W20" s="362">
        <f>'Day 2 Cards'!BD25</f>
        <v>0</v>
      </c>
      <c r="X20" s="364">
        <f>'Day 2 Cards'!AY60</f>
        <v>2</v>
      </c>
      <c r="Y20" s="362">
        <f>'Day 2 Cards'!AT60</f>
        <v>3</v>
      </c>
      <c r="Z20" s="364">
        <f>'Day 2 Cards'!BK60</f>
        <v>2</v>
      </c>
      <c r="AA20" s="362">
        <f>'Day 2 Cards'!BD60</f>
        <v>3</v>
      </c>
      <c r="AB20" s="274">
        <f>'Day 2 Cards'!AY95</f>
        <v>1</v>
      </c>
      <c r="AC20" s="272">
        <f>'Day 2 Cards'!AT95</f>
        <v>3</v>
      </c>
      <c r="AD20" s="364">
        <f>'Day 2 Cards'!BK95</f>
        <v>0</v>
      </c>
      <c r="AE20" s="362">
        <f>'Day 2 Cards'!BD95</f>
        <v>2</v>
      </c>
    </row>
    <row r="21" spans="1:31" ht="21" customHeight="1" x14ac:dyDescent="0.35">
      <c r="A21" s="73" t="s">
        <v>8</v>
      </c>
      <c r="B21" s="74" t="s">
        <v>8</v>
      </c>
      <c r="C21" s="71"/>
      <c r="S21" s="256">
        <v>15</v>
      </c>
      <c r="T21" s="274">
        <f>'Day 2 Cards'!AT26</f>
        <v>1</v>
      </c>
      <c r="U21" s="272">
        <f>'Day 2 Cards'!AY26</f>
        <v>3</v>
      </c>
      <c r="V21" s="364">
        <f>'Day 2 Cards'!BD26</f>
        <v>3</v>
      </c>
      <c r="W21" s="362">
        <f>'Day 2 Cards'!BK26</f>
        <v>1</v>
      </c>
      <c r="X21" s="364">
        <f>'Day 2 Cards'!AT61</f>
        <v>0</v>
      </c>
      <c r="Y21" s="362">
        <f>'Day 2 Cards'!AY61</f>
        <v>0</v>
      </c>
      <c r="Z21" s="364">
        <f>'Day 2 Cards'!BD61</f>
        <v>2</v>
      </c>
      <c r="AA21" s="362">
        <f>'Day 2 Cards'!BK61</f>
        <v>1</v>
      </c>
      <c r="AB21" s="274">
        <f>'Day 2 Cards'!AT96</f>
        <v>3</v>
      </c>
      <c r="AC21" s="272">
        <f>'Day 2 Cards'!AY96</f>
        <v>2</v>
      </c>
      <c r="AD21" s="364">
        <f>'Day 2 Cards'!BD96</f>
        <v>2</v>
      </c>
      <c r="AE21" s="362">
        <f>'Day 2 Cards'!BK96</f>
        <v>3</v>
      </c>
    </row>
    <row r="22" spans="1:31" ht="21" customHeight="1" x14ac:dyDescent="0.35">
      <c r="A22" s="73" t="s">
        <v>8</v>
      </c>
      <c r="B22" s="74" t="s">
        <v>8</v>
      </c>
      <c r="C22" s="71"/>
      <c r="S22" s="253">
        <v>16</v>
      </c>
      <c r="T22" s="274">
        <f>'Day 2 Cards'!AY27</f>
        <v>0</v>
      </c>
      <c r="U22" s="272">
        <f>'Day 2 Cards'!AT27</f>
        <v>0</v>
      </c>
      <c r="V22" s="364">
        <f>'Day 2 Cards'!BK27</f>
        <v>3</v>
      </c>
      <c r="W22" s="362">
        <f>'Day 2 Cards'!BD27</f>
        <v>2</v>
      </c>
      <c r="X22" s="364">
        <f>'Day 2 Cards'!AY62</f>
        <v>0</v>
      </c>
      <c r="Y22" s="362">
        <f>'Day 2 Cards'!AT62</f>
        <v>3</v>
      </c>
      <c r="Z22" s="364">
        <f>'Day 2 Cards'!BK62</f>
        <v>1</v>
      </c>
      <c r="AA22" s="362">
        <f>'Day 2 Cards'!BD62</f>
        <v>3</v>
      </c>
      <c r="AB22" s="274">
        <f>'Day 2 Cards'!AY97</f>
        <v>2</v>
      </c>
      <c r="AC22" s="272">
        <f>'Day 2 Cards'!AT97</f>
        <v>3</v>
      </c>
      <c r="AD22" s="364">
        <f>'Day 2 Cards'!BK97</f>
        <v>2</v>
      </c>
      <c r="AE22" s="362">
        <f>'Day 2 Cards'!BD97</f>
        <v>1</v>
      </c>
    </row>
    <row r="23" spans="1:31" ht="21" customHeight="1" x14ac:dyDescent="0.35">
      <c r="A23" s="73" t="s">
        <v>8</v>
      </c>
      <c r="B23" s="74" t="s">
        <v>8</v>
      </c>
      <c r="C23" s="70"/>
      <c r="E23" s="23"/>
      <c r="F23" s="23"/>
      <c r="G23" s="23"/>
      <c r="H23" s="296" t="s">
        <v>128</v>
      </c>
      <c r="I23" s="23"/>
      <c r="J23" s="23"/>
      <c r="K23" s="23"/>
      <c r="L23" s="23"/>
      <c r="M23" s="23"/>
      <c r="N23" s="23"/>
      <c r="O23" s="23"/>
      <c r="P23" s="23"/>
      <c r="S23" s="256">
        <v>17</v>
      </c>
      <c r="T23" s="274">
        <f>'Day 2 Cards'!AT28</f>
        <v>0</v>
      </c>
      <c r="U23" s="272">
        <f>'Day 2 Cards'!AY28</f>
        <v>1</v>
      </c>
      <c r="V23" s="364">
        <f>'Day 2 Cards'!BD28</f>
        <v>1</v>
      </c>
      <c r="W23" s="362">
        <f>'Day 2 Cards'!BK28</f>
        <v>0</v>
      </c>
      <c r="X23" s="364">
        <f>'Day 2 Cards'!AT63</f>
        <v>1</v>
      </c>
      <c r="Y23" s="362">
        <f>'Day 2 Cards'!AY63</f>
        <v>1</v>
      </c>
      <c r="Z23" s="364">
        <f>'Day 2 Cards'!BD63</f>
        <v>0</v>
      </c>
      <c r="AA23" s="362">
        <f>'Day 2 Cards'!BK63</f>
        <v>1</v>
      </c>
      <c r="AB23" s="274">
        <f>'Day 2 Cards'!AT98</f>
        <v>0</v>
      </c>
      <c r="AC23" s="272">
        <f>'Day 2 Cards'!AY98</f>
        <v>2</v>
      </c>
      <c r="AD23" s="364">
        <f>'Day 2 Cards'!BD98</f>
        <v>1</v>
      </c>
      <c r="AE23" s="362">
        <f>'Day 2 Cards'!BK98</f>
        <v>1</v>
      </c>
    </row>
    <row r="24" spans="1:31" ht="21" customHeight="1" x14ac:dyDescent="0.35">
      <c r="A24" s="73" t="s">
        <v>8</v>
      </c>
      <c r="B24" s="74" t="s">
        <v>8</v>
      </c>
      <c r="C24" s="77"/>
      <c r="E24" s="298" t="str">
        <f>'DAY 1 INPUT'!F4</f>
        <v>Steve</v>
      </c>
      <c r="F24" s="298" t="str">
        <f>'DAY 1 INPUT'!G4</f>
        <v>Jeff</v>
      </c>
      <c r="G24" s="298" t="str">
        <f>'DAY 1 INPUT'!H4</f>
        <v>Mike</v>
      </c>
      <c r="H24" s="298" t="str">
        <f>'DAY 1 INPUT'!I4</f>
        <v>RichM</v>
      </c>
      <c r="I24" s="298" t="str">
        <f>'DAY 1 INPUT'!J4</f>
        <v>Derm</v>
      </c>
      <c r="J24" s="298" t="str">
        <f>'DAY 1 INPUT'!K4</f>
        <v>Tom</v>
      </c>
      <c r="K24" s="298" t="str">
        <f>'DAY 1 INPUT'!L4</f>
        <v>Neil</v>
      </c>
      <c r="L24" s="298" t="str">
        <f>'DAY 1 INPUT'!M4</f>
        <v>RichB</v>
      </c>
      <c r="M24" s="298" t="str">
        <f>'DAY 1 INPUT'!N4</f>
        <v>Derek</v>
      </c>
      <c r="N24" s="298" t="str">
        <f>'DAY 1 INPUT'!O4</f>
        <v>Paul</v>
      </c>
      <c r="O24" s="298" t="str">
        <f>'DAY 1 INPUT'!P4</f>
        <v>Stew</v>
      </c>
      <c r="P24" s="298" t="str">
        <f>'DAY 1 INPUT'!Q4</f>
        <v>Phil</v>
      </c>
      <c r="S24" s="253">
        <v>18</v>
      </c>
      <c r="T24" s="274">
        <f>'Day 2 Cards'!AY29</f>
        <v>1</v>
      </c>
      <c r="U24" s="272">
        <f>'Day 2 Cards'!AT29</f>
        <v>0</v>
      </c>
      <c r="V24" s="364">
        <f>'Day 2 Cards'!BK29</f>
        <v>0</v>
      </c>
      <c r="W24" s="362">
        <f>'Day 2 Cards'!BD29</f>
        <v>2</v>
      </c>
      <c r="X24" s="364">
        <f>'Day 2 Cards'!AY64</f>
        <v>1</v>
      </c>
      <c r="Y24" s="362">
        <f>'Day 2 Cards'!AT64</f>
        <v>4</v>
      </c>
      <c r="Z24" s="364">
        <f>'Day 2 Cards'!BK64</f>
        <v>0</v>
      </c>
      <c r="AA24" s="362">
        <f>'Day 2 Cards'!BD64</f>
        <v>1</v>
      </c>
      <c r="AB24" s="274">
        <f>'Day 2 Cards'!AY99</f>
        <v>2</v>
      </c>
      <c r="AC24" s="272">
        <f>'Day 2 Cards'!AT99</f>
        <v>1</v>
      </c>
      <c r="AD24" s="364">
        <f>'Day 2 Cards'!BK99</f>
        <v>2</v>
      </c>
      <c r="AE24" s="362">
        <f>'Day 2 Cards'!BD99</f>
        <v>2</v>
      </c>
    </row>
    <row r="25" spans="1:31" ht="21" customHeight="1" x14ac:dyDescent="0.35">
      <c r="A25" s="73" t="s">
        <v>8</v>
      </c>
      <c r="B25" s="74" t="s">
        <v>8</v>
      </c>
      <c r="C25" s="24" t="s">
        <v>129</v>
      </c>
      <c r="E25" s="342">
        <f>'Handicap Review'!G27</f>
        <v>-0.5</v>
      </c>
      <c r="F25" s="342">
        <f>'Handicap Review'!H27</f>
        <v>-9</v>
      </c>
      <c r="G25" s="342">
        <f>'Handicap Review'!I27</f>
        <v>-13</v>
      </c>
      <c r="H25" s="342">
        <f>'Handicap Review'!J27</f>
        <v>4</v>
      </c>
      <c r="I25" s="342">
        <f>'Handicap Review'!K27</f>
        <v>-9</v>
      </c>
      <c r="J25" s="342">
        <f>'Handicap Review'!L27</f>
        <v>-6</v>
      </c>
      <c r="K25" s="342">
        <f>'Handicap Review'!M27</f>
        <v>-11.5</v>
      </c>
      <c r="L25" s="342">
        <f>'Handicap Review'!N27</f>
        <v>-4.5</v>
      </c>
      <c r="M25" s="342">
        <f>'Handicap Review'!O27</f>
        <v>-7.5</v>
      </c>
      <c r="N25" s="342">
        <f>'Handicap Review'!P27</f>
        <v>-9</v>
      </c>
      <c r="O25" s="342">
        <f>'Handicap Review'!Q27</f>
        <v>-14</v>
      </c>
      <c r="P25" s="342">
        <f>'Handicap Review'!R27</f>
        <v>-14</v>
      </c>
      <c r="S25" s="256" t="s">
        <v>2</v>
      </c>
      <c r="T25" s="274">
        <f>SUM(T16:T24)</f>
        <v>10</v>
      </c>
      <c r="U25" s="272">
        <f>SUM(U16:U24)</f>
        <v>9</v>
      </c>
      <c r="V25" s="364">
        <f>SUM(V16:V24)</f>
        <v>20</v>
      </c>
      <c r="W25" s="362">
        <f t="shared" ref="W25:AE25" si="2">SUM(W16:W24)</f>
        <v>9</v>
      </c>
      <c r="X25" s="364">
        <f t="shared" si="2"/>
        <v>11</v>
      </c>
      <c r="Y25" s="362">
        <f t="shared" si="2"/>
        <v>17</v>
      </c>
      <c r="Z25" s="364">
        <f t="shared" si="2"/>
        <v>10</v>
      </c>
      <c r="AA25" s="362">
        <f t="shared" si="2"/>
        <v>14</v>
      </c>
      <c r="AB25" s="274">
        <f t="shared" si="2"/>
        <v>12</v>
      </c>
      <c r="AC25" s="272">
        <f t="shared" si="2"/>
        <v>16</v>
      </c>
      <c r="AD25" s="364">
        <f t="shared" si="2"/>
        <v>8</v>
      </c>
      <c r="AE25" s="362">
        <f t="shared" si="2"/>
        <v>18</v>
      </c>
    </row>
    <row r="26" spans="1:31" ht="21" customHeight="1" x14ac:dyDescent="0.35">
      <c r="A26" s="73" t="s">
        <v>8</v>
      </c>
      <c r="B26" s="74" t="s">
        <v>8</v>
      </c>
      <c r="C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S26" s="253" t="s">
        <v>1</v>
      </c>
      <c r="T26" s="274">
        <f>T15</f>
        <v>12</v>
      </c>
      <c r="U26" s="272">
        <f>U15</f>
        <v>7</v>
      </c>
      <c r="V26" s="364">
        <f>V15</f>
        <v>10</v>
      </c>
      <c r="W26" s="362">
        <f t="shared" ref="W26:AE26" si="3">W15</f>
        <v>8</v>
      </c>
      <c r="X26" s="364">
        <f t="shared" si="3"/>
        <v>10</v>
      </c>
      <c r="Y26" s="362">
        <f t="shared" si="3"/>
        <v>6</v>
      </c>
      <c r="Z26" s="364">
        <f t="shared" si="3"/>
        <v>13</v>
      </c>
      <c r="AA26" s="362">
        <f t="shared" si="3"/>
        <v>15</v>
      </c>
      <c r="AB26" s="274">
        <f t="shared" si="3"/>
        <v>9</v>
      </c>
      <c r="AC26" s="272">
        <f t="shared" si="3"/>
        <v>8</v>
      </c>
      <c r="AD26" s="364">
        <f t="shared" si="3"/>
        <v>5</v>
      </c>
      <c r="AE26" s="362">
        <f t="shared" si="3"/>
        <v>9</v>
      </c>
    </row>
    <row r="27" spans="1:31" ht="21" customHeight="1" x14ac:dyDescent="0.35">
      <c r="A27" s="73" t="s">
        <v>8</v>
      </c>
      <c r="B27" s="74" t="s">
        <v>8</v>
      </c>
      <c r="C27" s="71"/>
      <c r="E27" s="297" t="s">
        <v>130</v>
      </c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S27" s="256" t="s">
        <v>64</v>
      </c>
      <c r="T27" s="275">
        <f>SUM(T25+T26)</f>
        <v>22</v>
      </c>
      <c r="U27" s="273">
        <f>SUM(U25+U26)</f>
        <v>16</v>
      </c>
      <c r="V27" s="365">
        <f>SUM(V25+V26)</f>
        <v>30</v>
      </c>
      <c r="W27" s="363">
        <f t="shared" ref="W27:AE27" si="4">SUM(W25+W26)</f>
        <v>17</v>
      </c>
      <c r="X27" s="365">
        <f t="shared" si="4"/>
        <v>21</v>
      </c>
      <c r="Y27" s="363">
        <f t="shared" si="4"/>
        <v>23</v>
      </c>
      <c r="Z27" s="365">
        <f t="shared" si="4"/>
        <v>23</v>
      </c>
      <c r="AA27" s="363">
        <f t="shared" si="4"/>
        <v>29</v>
      </c>
      <c r="AB27" s="275">
        <f t="shared" si="4"/>
        <v>21</v>
      </c>
      <c r="AC27" s="273">
        <f t="shared" si="4"/>
        <v>24</v>
      </c>
      <c r="AD27" s="365">
        <f t="shared" si="4"/>
        <v>13</v>
      </c>
      <c r="AE27" s="363">
        <f t="shared" si="4"/>
        <v>27</v>
      </c>
    </row>
    <row r="28" spans="1:31" ht="21" customHeight="1" x14ac:dyDescent="0.35">
      <c r="A28" s="73" t="s">
        <v>8</v>
      </c>
      <c r="B28" s="74" t="s">
        <v>8</v>
      </c>
      <c r="C28" s="71"/>
    </row>
    <row r="29" spans="1:31" ht="21" customHeight="1" x14ac:dyDescent="0.25">
      <c r="A29" s="2"/>
      <c r="B29" s="2"/>
      <c r="C29" s="2"/>
    </row>
    <row r="35" spans="1:15" ht="21" customHeight="1" x14ac:dyDescent="0.3">
      <c r="A35" s="72" t="s">
        <v>8</v>
      </c>
      <c r="B35" s="70"/>
      <c r="C35" s="70"/>
    </row>
    <row r="36" spans="1:15" ht="21" customHeight="1" x14ac:dyDescent="0.3">
      <c r="B36" s="72"/>
      <c r="C36" s="70"/>
      <c r="D36" s="70"/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zoomScale="57" zoomScaleNormal="57" workbookViewId="0">
      <selection activeCell="A5" sqref="A5"/>
    </sheetView>
  </sheetViews>
  <sheetFormatPr defaultColWidth="6.7109375" defaultRowHeight="24" customHeight="1" x14ac:dyDescent="0.4"/>
  <cols>
    <col min="1" max="20" width="6.7109375" style="42" customWidth="1"/>
    <col min="21" max="31" width="4.7109375" style="42" customWidth="1"/>
    <col min="32" max="32" width="7.28515625" style="42" bestFit="1" customWidth="1"/>
    <col min="33" max="38" width="8.7109375" style="42" customWidth="1"/>
    <col min="39" max="39" width="6.7109375" style="42"/>
    <col min="40" max="40" width="10.42578125" style="42" customWidth="1"/>
    <col min="41" max="16384" width="6.7109375" style="42"/>
  </cols>
  <sheetData>
    <row r="1" spans="1:40" ht="24" customHeight="1" x14ac:dyDescent="0.4">
      <c r="A1" s="42" t="s">
        <v>8</v>
      </c>
      <c r="B1" s="42" t="s">
        <v>8</v>
      </c>
      <c r="C1" s="423" t="s">
        <v>53</v>
      </c>
      <c r="D1" s="424"/>
      <c r="E1" s="424"/>
      <c r="F1" s="424"/>
      <c r="G1" s="424"/>
      <c r="H1" s="108"/>
      <c r="I1" s="108"/>
      <c r="J1" s="108"/>
      <c r="K1" s="108"/>
      <c r="L1" s="108"/>
      <c r="M1" s="108"/>
      <c r="N1" s="108"/>
      <c r="AG1" s="42" t="s">
        <v>54</v>
      </c>
    </row>
    <row r="2" spans="1:40" ht="24" customHeight="1" x14ac:dyDescent="0.4">
      <c r="B2" s="56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X2" s="56" t="s">
        <v>55</v>
      </c>
    </row>
    <row r="3" spans="1:40" s="56" customFormat="1" ht="24" customHeight="1" x14ac:dyDescent="0.25">
      <c r="B3" s="56" t="s">
        <v>0</v>
      </c>
      <c r="C3" s="109" t="str">
        <f>'DAY 1 INPUT'!F4</f>
        <v>Steve</v>
      </c>
      <c r="D3" s="109" t="str">
        <f>'DAY 1 INPUT'!G4</f>
        <v>Jeff</v>
      </c>
      <c r="E3" s="104" t="s">
        <v>52</v>
      </c>
      <c r="F3" s="110" t="str">
        <f>'DAY 1 INPUT'!H4</f>
        <v>Mike</v>
      </c>
      <c r="G3" s="110" t="str">
        <f>'DAY 1 INPUT'!I4</f>
        <v>RichM</v>
      </c>
      <c r="H3" s="104" t="s">
        <v>52</v>
      </c>
      <c r="I3" s="111" t="str">
        <f>'DAY 1 INPUT'!J4</f>
        <v>Derm</v>
      </c>
      <c r="J3" s="111" t="str">
        <f>'DAY 1 INPUT'!K4</f>
        <v>Tom</v>
      </c>
      <c r="K3" s="104" t="s">
        <v>52</v>
      </c>
      <c r="L3" s="109" t="str">
        <f>'DAY 1 INPUT'!L4</f>
        <v>Neil</v>
      </c>
      <c r="M3" s="109" t="str">
        <f>'DAY 1 INPUT'!M4</f>
        <v>RichB</v>
      </c>
      <c r="N3" s="104" t="s">
        <v>52</v>
      </c>
      <c r="O3" s="112" t="str">
        <f>'DAY 1 INPUT'!N4</f>
        <v>Derek</v>
      </c>
      <c r="P3" s="112" t="str">
        <f>'DAY 1 INPUT'!O4</f>
        <v>Paul</v>
      </c>
      <c r="Q3" s="104" t="s">
        <v>52</v>
      </c>
      <c r="R3" s="113" t="str">
        <f>'DAY 1 INPUT'!P4</f>
        <v>Stew</v>
      </c>
      <c r="S3" s="113" t="str">
        <f>'DAY 1 INPUT'!Q4</f>
        <v>Phil</v>
      </c>
      <c r="T3" s="104" t="s">
        <v>52</v>
      </c>
      <c r="U3" s="56" t="s">
        <v>63</v>
      </c>
      <c r="X3" s="145"/>
      <c r="Y3" s="146"/>
      <c r="Z3" s="147"/>
      <c r="AA3" s="145"/>
      <c r="AB3" s="112"/>
      <c r="AC3" s="113"/>
      <c r="AD3" s="117"/>
      <c r="AE3" s="56" t="s">
        <v>56</v>
      </c>
      <c r="AG3" s="148" t="s">
        <v>58</v>
      </c>
      <c r="AH3" s="149" t="s">
        <v>57</v>
      </c>
      <c r="AI3" s="150" t="s">
        <v>59</v>
      </c>
      <c r="AJ3" s="148" t="s">
        <v>60</v>
      </c>
      <c r="AK3" s="151" t="s">
        <v>61</v>
      </c>
      <c r="AL3" s="152" t="s">
        <v>62</v>
      </c>
    </row>
    <row r="4" spans="1:40" ht="24" customHeight="1" x14ac:dyDescent="0.4">
      <c r="B4" s="62">
        <v>1</v>
      </c>
      <c r="C4" s="105">
        <f>'Day 2 Cards'!U11</f>
        <v>4</v>
      </c>
      <c r="D4" s="105">
        <f>'Day 2 Cards'!Z11</f>
        <v>4</v>
      </c>
      <c r="E4" s="114">
        <f t="shared" ref="E4:E12" si="0">IF(C4&lt;D4,C4,D4)</f>
        <v>4</v>
      </c>
      <c r="F4" s="105">
        <f>'Day 2 Cards'!AE11</f>
        <v>4</v>
      </c>
      <c r="G4" s="105">
        <f>'Day 2 Cards'!AK11</f>
        <v>3</v>
      </c>
      <c r="H4" s="114">
        <f t="shared" ref="H4:H12" si="1">IF(F4&lt;G4,F4,G4)</f>
        <v>3</v>
      </c>
      <c r="I4" s="105">
        <f>'Day 2 Cards'!U46</f>
        <v>2</v>
      </c>
      <c r="J4" s="105">
        <f>'Day 2 Cards'!Z46</f>
        <v>4</v>
      </c>
      <c r="K4" s="114">
        <f t="shared" ref="K4:K12" si="2">IF(I4&lt;J4,I4,J4)</f>
        <v>2</v>
      </c>
      <c r="L4" s="105">
        <f>'Day 2 Cards'!AE46</f>
        <v>3</v>
      </c>
      <c r="M4" s="105">
        <f>'Day 2 Cards'!AK46</f>
        <v>3</v>
      </c>
      <c r="N4" s="114">
        <f t="shared" ref="N4:N12" si="3">IF(L4&lt;M4,L4,M4)</f>
        <v>3</v>
      </c>
      <c r="O4" s="105">
        <f>'Day 2 Cards'!U81</f>
        <v>5</v>
      </c>
      <c r="P4" s="105">
        <f>'Day 2 Cards'!Z81</f>
        <v>4</v>
      </c>
      <c r="Q4" s="114">
        <f t="shared" ref="Q4:Q12" si="4">IF(O4&lt;P4,O4,P4)</f>
        <v>4</v>
      </c>
      <c r="R4" s="105">
        <f>'Day 2 Cards'!AE81</f>
        <v>4</v>
      </c>
      <c r="S4" s="105">
        <f>'Day 2 Cards'!AK81</f>
        <v>3</v>
      </c>
      <c r="T4" s="114">
        <f t="shared" ref="T4:T12" si="5">IF(R4&lt;S4,R4,S4)</f>
        <v>3</v>
      </c>
      <c r="U4" s="62">
        <f t="shared" ref="U4:U12" si="6">MIN(C4:T4)</f>
        <v>2</v>
      </c>
      <c r="X4" s="105">
        <f t="shared" ref="X4:X12" si="7">IF(E4=U4,1,0)</f>
        <v>0</v>
      </c>
      <c r="Y4" s="105">
        <f t="shared" ref="Y4:Y12" si="8">IF(H4=U4,1,0)</f>
        <v>0</v>
      </c>
      <c r="Z4" s="105">
        <f t="shared" ref="Z4:Z12" si="9">IF(K4=U4,1,0)</f>
        <v>1</v>
      </c>
      <c r="AA4" s="105">
        <f t="shared" ref="AA4:AA12" si="10">IF(N4=U4,1,0)</f>
        <v>0</v>
      </c>
      <c r="AB4" s="105">
        <f t="shared" ref="AB4:AB12" si="11">IF(Q4=U4,1,0)</f>
        <v>0</v>
      </c>
      <c r="AC4" s="105">
        <f t="shared" ref="AC4:AC12" si="12">IF(T4=U4,1,0)</f>
        <v>0</v>
      </c>
      <c r="AD4" s="62"/>
      <c r="AE4" s="62">
        <f>SUM(X4:AC4)</f>
        <v>1</v>
      </c>
      <c r="AG4" s="153">
        <f>IF(X4=1,1/AE4,0)</f>
        <v>0</v>
      </c>
      <c r="AH4" s="153">
        <f>IF(Y4=1,1/AE4,0)</f>
        <v>0</v>
      </c>
      <c r="AI4" s="153">
        <f>IF(Z4=1,1/AE4,0)</f>
        <v>1</v>
      </c>
      <c r="AJ4" s="153">
        <f>IF(AA4=1,1/AE4,0)</f>
        <v>0</v>
      </c>
      <c r="AK4" s="153">
        <f>IF(AB4=1,1/AE4,0)</f>
        <v>0</v>
      </c>
      <c r="AL4" s="153">
        <f>IF(AC4=1,1/AE4,0)</f>
        <v>0</v>
      </c>
      <c r="AM4" s="115" t="s">
        <v>8</v>
      </c>
      <c r="AN4" s="116">
        <f>SUM(AG4:AL4)</f>
        <v>1</v>
      </c>
    </row>
    <row r="5" spans="1:40" ht="24" customHeight="1" x14ac:dyDescent="0.4">
      <c r="B5" s="62">
        <v>2</v>
      </c>
      <c r="C5" s="105">
        <f>'Day 2 Cards'!U12</f>
        <v>7</v>
      </c>
      <c r="D5" s="105">
        <f>'Day 2 Cards'!Z12</f>
        <v>5</v>
      </c>
      <c r="E5" s="114">
        <f t="shared" si="0"/>
        <v>5</v>
      </c>
      <c r="F5" s="105">
        <f>'Day 2 Cards'!AE12</f>
        <v>8</v>
      </c>
      <c r="G5" s="105">
        <f>'Day 2 Cards'!AK12</f>
        <v>6</v>
      </c>
      <c r="H5" s="114">
        <f t="shared" si="1"/>
        <v>6</v>
      </c>
      <c r="I5" s="105">
        <f>'Day 2 Cards'!U47</f>
        <v>7</v>
      </c>
      <c r="J5" s="105">
        <f>'Day 2 Cards'!Z47</f>
        <v>8</v>
      </c>
      <c r="K5" s="114">
        <f t="shared" si="2"/>
        <v>7</v>
      </c>
      <c r="L5" s="105">
        <f>'Day 2 Cards'!AE47</f>
        <v>5</v>
      </c>
      <c r="M5" s="105">
        <f>'Day 2 Cards'!AK47</f>
        <v>4</v>
      </c>
      <c r="N5" s="114">
        <f t="shared" si="3"/>
        <v>4</v>
      </c>
      <c r="O5" s="105">
        <f>'Day 2 Cards'!U82</f>
        <v>8</v>
      </c>
      <c r="P5" s="105">
        <f>'Day 2 Cards'!Z82</f>
        <v>3</v>
      </c>
      <c r="Q5" s="114">
        <f t="shared" si="4"/>
        <v>3</v>
      </c>
      <c r="R5" s="105">
        <f>'Day 2 Cards'!AE82</f>
        <v>8</v>
      </c>
      <c r="S5" s="105">
        <f>'Day 2 Cards'!AK82</f>
        <v>9</v>
      </c>
      <c r="T5" s="114">
        <f t="shared" si="5"/>
        <v>8</v>
      </c>
      <c r="U5" s="62">
        <f t="shared" si="6"/>
        <v>3</v>
      </c>
      <c r="X5" s="105">
        <f t="shared" si="7"/>
        <v>0</v>
      </c>
      <c r="Y5" s="105">
        <f t="shared" si="8"/>
        <v>0</v>
      </c>
      <c r="Z5" s="105">
        <f t="shared" si="9"/>
        <v>0</v>
      </c>
      <c r="AA5" s="105">
        <f t="shared" si="10"/>
        <v>0</v>
      </c>
      <c r="AB5" s="105">
        <f t="shared" si="11"/>
        <v>1</v>
      </c>
      <c r="AC5" s="105">
        <f t="shared" si="12"/>
        <v>0</v>
      </c>
      <c r="AD5" s="62"/>
      <c r="AE5" s="62">
        <f t="shared" ref="AE5:AE12" si="13">SUM(X5:AC5)</f>
        <v>1</v>
      </c>
      <c r="AG5" s="153">
        <f t="shared" ref="AG5:AG12" si="14">IF(X5=1,1/AE5,0)</f>
        <v>0</v>
      </c>
      <c r="AH5" s="153">
        <f t="shared" ref="AH5:AH12" si="15">IF(Y5=1,1/AE5,0)</f>
        <v>0</v>
      </c>
      <c r="AI5" s="153">
        <f t="shared" ref="AI5:AI12" si="16">IF(Z5=1,1/AE5,0)</f>
        <v>0</v>
      </c>
      <c r="AJ5" s="153">
        <f t="shared" ref="AJ5:AJ12" si="17">IF(AA5=1,1/AE5,0)</f>
        <v>0</v>
      </c>
      <c r="AK5" s="153">
        <f t="shared" ref="AK5:AK12" si="18">IF(AB5=1,1/AE5,0)</f>
        <v>1</v>
      </c>
      <c r="AL5" s="153">
        <f t="shared" ref="AL5:AL12" si="19">IF(AC5=1,1/AE5,0)</f>
        <v>0</v>
      </c>
      <c r="AM5" s="115" t="s">
        <v>8</v>
      </c>
      <c r="AN5" s="116">
        <f t="shared" ref="AN5:AN12" si="20">SUM(AG5:AL5)</f>
        <v>1</v>
      </c>
    </row>
    <row r="6" spans="1:40" ht="24" customHeight="1" x14ac:dyDescent="0.4">
      <c r="B6" s="62">
        <v>3</v>
      </c>
      <c r="C6" s="105">
        <f>'Day 2 Cards'!U13</f>
        <v>6</v>
      </c>
      <c r="D6" s="105">
        <f>'Day 2 Cards'!Z13</f>
        <v>5</v>
      </c>
      <c r="E6" s="114">
        <f t="shared" si="0"/>
        <v>5</v>
      </c>
      <c r="F6" s="105">
        <f>'Day 2 Cards'!AE13</f>
        <v>5</v>
      </c>
      <c r="G6" s="105">
        <f>'Day 2 Cards'!AK13</f>
        <v>5</v>
      </c>
      <c r="H6" s="114">
        <f t="shared" si="1"/>
        <v>5</v>
      </c>
      <c r="I6" s="105">
        <f>'Day 2 Cards'!U48</f>
        <v>4</v>
      </c>
      <c r="J6" s="105">
        <f>'Day 2 Cards'!Z48</f>
        <v>8</v>
      </c>
      <c r="K6" s="114">
        <f t="shared" si="2"/>
        <v>4</v>
      </c>
      <c r="L6" s="105">
        <f>'Day 2 Cards'!AE48</f>
        <v>5</v>
      </c>
      <c r="M6" s="105">
        <f>'Day 2 Cards'!AK48</f>
        <v>6</v>
      </c>
      <c r="N6" s="114">
        <f t="shared" si="3"/>
        <v>5</v>
      </c>
      <c r="O6" s="105">
        <f>'Day 2 Cards'!U83</f>
        <v>6</v>
      </c>
      <c r="P6" s="105">
        <f>'Day 2 Cards'!Z83</f>
        <v>6</v>
      </c>
      <c r="Q6" s="114">
        <f t="shared" si="4"/>
        <v>6</v>
      </c>
      <c r="R6" s="105">
        <f>'Day 2 Cards'!AE83</f>
        <v>5</v>
      </c>
      <c r="S6" s="105">
        <f>'Day 2 Cards'!AK83</f>
        <v>9</v>
      </c>
      <c r="T6" s="114">
        <f t="shared" si="5"/>
        <v>5</v>
      </c>
      <c r="U6" s="62">
        <f t="shared" si="6"/>
        <v>4</v>
      </c>
      <c r="X6" s="105">
        <f t="shared" si="7"/>
        <v>0</v>
      </c>
      <c r="Y6" s="105">
        <f t="shared" si="8"/>
        <v>0</v>
      </c>
      <c r="Z6" s="105">
        <f t="shared" si="9"/>
        <v>1</v>
      </c>
      <c r="AA6" s="105">
        <f t="shared" si="10"/>
        <v>0</v>
      </c>
      <c r="AB6" s="105">
        <f t="shared" si="11"/>
        <v>0</v>
      </c>
      <c r="AC6" s="105">
        <f t="shared" si="12"/>
        <v>0</v>
      </c>
      <c r="AD6" s="62"/>
      <c r="AE6" s="62">
        <f t="shared" si="13"/>
        <v>1</v>
      </c>
      <c r="AG6" s="153">
        <f t="shared" si="14"/>
        <v>0</v>
      </c>
      <c r="AH6" s="153">
        <f t="shared" si="15"/>
        <v>0</v>
      </c>
      <c r="AI6" s="153">
        <f t="shared" si="16"/>
        <v>1</v>
      </c>
      <c r="AJ6" s="153">
        <f t="shared" si="17"/>
        <v>0</v>
      </c>
      <c r="AK6" s="153">
        <f t="shared" si="18"/>
        <v>0</v>
      </c>
      <c r="AL6" s="153">
        <f t="shared" si="19"/>
        <v>0</v>
      </c>
      <c r="AM6" s="115" t="s">
        <v>8</v>
      </c>
      <c r="AN6" s="116">
        <f t="shared" si="20"/>
        <v>1</v>
      </c>
    </row>
    <row r="7" spans="1:40" ht="24" customHeight="1" x14ac:dyDescent="0.4">
      <c r="B7" s="62">
        <v>4</v>
      </c>
      <c r="C7" s="105">
        <f>'Day 2 Cards'!U14</f>
        <v>7</v>
      </c>
      <c r="D7" s="105">
        <f>'Day 2 Cards'!Z14</f>
        <v>4</v>
      </c>
      <c r="E7" s="114">
        <f t="shared" si="0"/>
        <v>4</v>
      </c>
      <c r="F7" s="105">
        <f>'Day 2 Cards'!AE14</f>
        <v>6</v>
      </c>
      <c r="G7" s="105">
        <f>'Day 2 Cards'!AK14</f>
        <v>4</v>
      </c>
      <c r="H7" s="114">
        <f t="shared" si="1"/>
        <v>4</v>
      </c>
      <c r="I7" s="105">
        <f>'Day 2 Cards'!U49</f>
        <v>6</v>
      </c>
      <c r="J7" s="105">
        <f>'Day 2 Cards'!Z49</f>
        <v>7</v>
      </c>
      <c r="K7" s="114">
        <f t="shared" si="2"/>
        <v>6</v>
      </c>
      <c r="L7" s="105">
        <f>'Day 2 Cards'!AE49</f>
        <v>5</v>
      </c>
      <c r="M7" s="105">
        <f>'Day 2 Cards'!AK49</f>
        <v>6</v>
      </c>
      <c r="N7" s="114">
        <f t="shared" si="3"/>
        <v>5</v>
      </c>
      <c r="O7" s="105">
        <f>'Day 2 Cards'!U84</f>
        <v>8</v>
      </c>
      <c r="P7" s="105">
        <f>'Day 2 Cards'!Z84</f>
        <v>3</v>
      </c>
      <c r="Q7" s="114">
        <f t="shared" si="4"/>
        <v>3</v>
      </c>
      <c r="R7" s="105">
        <f>'Day 2 Cards'!AE84</f>
        <v>6</v>
      </c>
      <c r="S7" s="105">
        <f>'Day 2 Cards'!AK84</f>
        <v>5</v>
      </c>
      <c r="T7" s="114">
        <f t="shared" si="5"/>
        <v>5</v>
      </c>
      <c r="U7" s="62">
        <f t="shared" si="6"/>
        <v>3</v>
      </c>
      <c r="X7" s="105">
        <f t="shared" si="7"/>
        <v>0</v>
      </c>
      <c r="Y7" s="105">
        <f t="shared" si="8"/>
        <v>0</v>
      </c>
      <c r="Z7" s="105">
        <f t="shared" si="9"/>
        <v>0</v>
      </c>
      <c r="AA7" s="105">
        <f t="shared" si="10"/>
        <v>0</v>
      </c>
      <c r="AB7" s="105">
        <f t="shared" si="11"/>
        <v>1</v>
      </c>
      <c r="AC7" s="105">
        <f t="shared" si="12"/>
        <v>0</v>
      </c>
      <c r="AD7" s="62"/>
      <c r="AE7" s="62">
        <f t="shared" si="13"/>
        <v>1</v>
      </c>
      <c r="AG7" s="153">
        <f t="shared" si="14"/>
        <v>0</v>
      </c>
      <c r="AH7" s="153">
        <f t="shared" si="15"/>
        <v>0</v>
      </c>
      <c r="AI7" s="153">
        <f t="shared" si="16"/>
        <v>0</v>
      </c>
      <c r="AJ7" s="153">
        <f t="shared" si="17"/>
        <v>0</v>
      </c>
      <c r="AK7" s="153">
        <f t="shared" si="18"/>
        <v>1</v>
      </c>
      <c r="AL7" s="153">
        <f t="shared" si="19"/>
        <v>0</v>
      </c>
      <c r="AM7" s="115" t="s">
        <v>8</v>
      </c>
      <c r="AN7" s="116">
        <f t="shared" si="20"/>
        <v>1</v>
      </c>
    </row>
    <row r="8" spans="1:40" ht="24" customHeight="1" x14ac:dyDescent="0.4">
      <c r="B8" s="62">
        <v>5</v>
      </c>
      <c r="C8" s="105">
        <f>'Day 2 Cards'!U15</f>
        <v>4</v>
      </c>
      <c r="D8" s="105">
        <f>'Day 2 Cards'!Z15</f>
        <v>4</v>
      </c>
      <c r="E8" s="114">
        <f t="shared" si="0"/>
        <v>4</v>
      </c>
      <c r="F8" s="105">
        <f>'Day 2 Cards'!AE15</f>
        <v>6</v>
      </c>
      <c r="G8" s="105">
        <f>'Day 2 Cards'!AK15</f>
        <v>6</v>
      </c>
      <c r="H8" s="114">
        <f t="shared" si="1"/>
        <v>6</v>
      </c>
      <c r="I8" s="105">
        <f>'Day 2 Cards'!U50</f>
        <v>6</v>
      </c>
      <c r="J8" s="105">
        <f>'Day 2 Cards'!Z50</f>
        <v>8</v>
      </c>
      <c r="K8" s="114">
        <f t="shared" si="2"/>
        <v>6</v>
      </c>
      <c r="L8" s="105">
        <f>'Day 2 Cards'!AE50</f>
        <v>7</v>
      </c>
      <c r="M8" s="105">
        <f>'Day 2 Cards'!AK50</f>
        <v>4</v>
      </c>
      <c r="N8" s="114">
        <f t="shared" si="3"/>
        <v>4</v>
      </c>
      <c r="O8" s="105">
        <f>'Day 2 Cards'!U85</f>
        <v>5</v>
      </c>
      <c r="P8" s="105">
        <f>'Day 2 Cards'!Z85</f>
        <v>4</v>
      </c>
      <c r="Q8" s="114">
        <f t="shared" si="4"/>
        <v>4</v>
      </c>
      <c r="R8" s="105">
        <f>'Day 2 Cards'!AE85</f>
        <v>7</v>
      </c>
      <c r="S8" s="105">
        <f>'Day 2 Cards'!AK85</f>
        <v>4</v>
      </c>
      <c r="T8" s="114">
        <f t="shared" si="5"/>
        <v>4</v>
      </c>
      <c r="U8" s="62">
        <f t="shared" si="6"/>
        <v>4</v>
      </c>
      <c r="X8" s="105">
        <f t="shared" si="7"/>
        <v>1</v>
      </c>
      <c r="Y8" s="105">
        <f t="shared" si="8"/>
        <v>0</v>
      </c>
      <c r="Z8" s="105">
        <f t="shared" si="9"/>
        <v>0</v>
      </c>
      <c r="AA8" s="105">
        <f t="shared" si="10"/>
        <v>1</v>
      </c>
      <c r="AB8" s="105">
        <f t="shared" si="11"/>
        <v>1</v>
      </c>
      <c r="AC8" s="105">
        <f t="shared" si="12"/>
        <v>1</v>
      </c>
      <c r="AD8" s="62"/>
      <c r="AE8" s="62">
        <f t="shared" si="13"/>
        <v>4</v>
      </c>
      <c r="AG8" s="153">
        <f t="shared" si="14"/>
        <v>0.25</v>
      </c>
      <c r="AH8" s="153">
        <f t="shared" si="15"/>
        <v>0</v>
      </c>
      <c r="AI8" s="153">
        <f t="shared" si="16"/>
        <v>0</v>
      </c>
      <c r="AJ8" s="153">
        <f t="shared" si="17"/>
        <v>0.25</v>
      </c>
      <c r="AK8" s="153">
        <f t="shared" si="18"/>
        <v>0.25</v>
      </c>
      <c r="AL8" s="153">
        <f t="shared" si="19"/>
        <v>0.25</v>
      </c>
      <c r="AM8" s="115" t="s">
        <v>8</v>
      </c>
      <c r="AN8" s="116">
        <f t="shared" si="20"/>
        <v>1</v>
      </c>
    </row>
    <row r="9" spans="1:40" ht="24" customHeight="1" x14ac:dyDescent="0.4">
      <c r="B9" s="62">
        <v>6</v>
      </c>
      <c r="C9" s="105">
        <f>'Day 2 Cards'!U16</f>
        <v>4</v>
      </c>
      <c r="D9" s="105">
        <f>'Day 2 Cards'!Z16</f>
        <v>3</v>
      </c>
      <c r="E9" s="114">
        <f t="shared" si="0"/>
        <v>3</v>
      </c>
      <c r="F9" s="105">
        <f>'Day 2 Cards'!AE16</f>
        <v>2</v>
      </c>
      <c r="G9" s="105">
        <f>'Day 2 Cards'!AK16</f>
        <v>1</v>
      </c>
      <c r="H9" s="114">
        <f t="shared" si="1"/>
        <v>1</v>
      </c>
      <c r="I9" s="105">
        <f>'Day 2 Cards'!U51</f>
        <v>2</v>
      </c>
      <c r="J9" s="105">
        <f>'Day 2 Cards'!Z51</f>
        <v>5</v>
      </c>
      <c r="K9" s="114">
        <f t="shared" si="2"/>
        <v>2</v>
      </c>
      <c r="L9" s="105">
        <f>'Day 2 Cards'!AE51</f>
        <v>2</v>
      </c>
      <c r="M9" s="105">
        <f>'Day 2 Cards'!AK51</f>
        <v>4</v>
      </c>
      <c r="N9" s="114">
        <f t="shared" si="3"/>
        <v>2</v>
      </c>
      <c r="O9" s="105">
        <f>'Day 2 Cards'!U86</f>
        <v>5</v>
      </c>
      <c r="P9" s="105">
        <f>'Day 2 Cards'!Z86</f>
        <v>6</v>
      </c>
      <c r="Q9" s="114">
        <f t="shared" si="4"/>
        <v>5</v>
      </c>
      <c r="R9" s="105">
        <f>'Day 2 Cards'!AE86</f>
        <v>2</v>
      </c>
      <c r="S9" s="105">
        <f>'Day 2 Cards'!AK86</f>
        <v>4</v>
      </c>
      <c r="T9" s="114">
        <f t="shared" si="5"/>
        <v>2</v>
      </c>
      <c r="U9" s="62">
        <f t="shared" si="6"/>
        <v>1</v>
      </c>
      <c r="X9" s="105">
        <f t="shared" si="7"/>
        <v>0</v>
      </c>
      <c r="Y9" s="105">
        <f t="shared" si="8"/>
        <v>1</v>
      </c>
      <c r="Z9" s="105">
        <f t="shared" si="9"/>
        <v>0</v>
      </c>
      <c r="AA9" s="105">
        <f t="shared" si="10"/>
        <v>0</v>
      </c>
      <c r="AB9" s="105">
        <f t="shared" si="11"/>
        <v>0</v>
      </c>
      <c r="AC9" s="105">
        <f t="shared" si="12"/>
        <v>0</v>
      </c>
      <c r="AD9" s="62"/>
      <c r="AE9" s="62">
        <f t="shared" si="13"/>
        <v>1</v>
      </c>
      <c r="AG9" s="153">
        <f t="shared" si="14"/>
        <v>0</v>
      </c>
      <c r="AH9" s="153">
        <f t="shared" si="15"/>
        <v>1</v>
      </c>
      <c r="AI9" s="153">
        <f t="shared" si="16"/>
        <v>0</v>
      </c>
      <c r="AJ9" s="153">
        <f t="shared" si="17"/>
        <v>0</v>
      </c>
      <c r="AK9" s="153">
        <f t="shared" si="18"/>
        <v>0</v>
      </c>
      <c r="AL9" s="153">
        <f t="shared" si="19"/>
        <v>0</v>
      </c>
      <c r="AM9" s="115" t="s">
        <v>8</v>
      </c>
      <c r="AN9" s="116">
        <f t="shared" si="20"/>
        <v>1</v>
      </c>
    </row>
    <row r="10" spans="1:40" ht="24" customHeight="1" x14ac:dyDescent="0.4">
      <c r="B10" s="62">
        <v>7</v>
      </c>
      <c r="C10" s="105">
        <f>'Day 2 Cards'!U17</f>
        <v>4</v>
      </c>
      <c r="D10" s="105">
        <f>'Day 2 Cards'!Z17</f>
        <v>4</v>
      </c>
      <c r="E10" s="114">
        <f t="shared" si="0"/>
        <v>4</v>
      </c>
      <c r="F10" s="105">
        <f>'Day 2 Cards'!AE17</f>
        <v>5</v>
      </c>
      <c r="G10" s="105">
        <f>'Day 2 Cards'!AK17</f>
        <v>5</v>
      </c>
      <c r="H10" s="114">
        <f t="shared" si="1"/>
        <v>5</v>
      </c>
      <c r="I10" s="105">
        <f>'Day 2 Cards'!U52</f>
        <v>3</v>
      </c>
      <c r="J10" s="105">
        <f>'Day 2 Cards'!Z52</f>
        <v>6</v>
      </c>
      <c r="K10" s="114">
        <f t="shared" si="2"/>
        <v>3</v>
      </c>
      <c r="L10" s="105">
        <f>'Day 2 Cards'!AE52</f>
        <v>4</v>
      </c>
      <c r="M10" s="105">
        <f>'Day 2 Cards'!AK52</f>
        <v>2</v>
      </c>
      <c r="N10" s="114">
        <f t="shared" si="3"/>
        <v>2</v>
      </c>
      <c r="O10" s="105">
        <f>'Day 2 Cards'!U87</f>
        <v>5</v>
      </c>
      <c r="P10" s="105">
        <f>'Day 2 Cards'!Z87</f>
        <v>4</v>
      </c>
      <c r="Q10" s="114">
        <f t="shared" si="4"/>
        <v>4</v>
      </c>
      <c r="R10" s="105">
        <f>'Day 2 Cards'!AE87</f>
        <v>5</v>
      </c>
      <c r="S10" s="105">
        <f>'Day 2 Cards'!AK87</f>
        <v>7</v>
      </c>
      <c r="T10" s="114">
        <f t="shared" si="5"/>
        <v>5</v>
      </c>
      <c r="U10" s="62">
        <f t="shared" si="6"/>
        <v>2</v>
      </c>
      <c r="X10" s="105">
        <f t="shared" si="7"/>
        <v>0</v>
      </c>
      <c r="Y10" s="105">
        <f t="shared" si="8"/>
        <v>0</v>
      </c>
      <c r="Z10" s="105">
        <f t="shared" si="9"/>
        <v>0</v>
      </c>
      <c r="AA10" s="105">
        <f t="shared" si="10"/>
        <v>1</v>
      </c>
      <c r="AB10" s="105">
        <f t="shared" si="11"/>
        <v>0</v>
      </c>
      <c r="AC10" s="105">
        <f t="shared" si="12"/>
        <v>0</v>
      </c>
      <c r="AD10" s="62"/>
      <c r="AE10" s="62">
        <f t="shared" si="13"/>
        <v>1</v>
      </c>
      <c r="AG10" s="153">
        <f t="shared" si="14"/>
        <v>0</v>
      </c>
      <c r="AH10" s="153">
        <f t="shared" si="15"/>
        <v>0</v>
      </c>
      <c r="AI10" s="153">
        <f t="shared" si="16"/>
        <v>0</v>
      </c>
      <c r="AJ10" s="153">
        <f t="shared" si="17"/>
        <v>1</v>
      </c>
      <c r="AK10" s="153">
        <f t="shared" si="18"/>
        <v>0</v>
      </c>
      <c r="AL10" s="153">
        <f t="shared" si="19"/>
        <v>0</v>
      </c>
      <c r="AM10" s="115" t="s">
        <v>8</v>
      </c>
      <c r="AN10" s="116">
        <f t="shared" si="20"/>
        <v>1</v>
      </c>
    </row>
    <row r="11" spans="1:40" ht="24" customHeight="1" x14ac:dyDescent="0.4">
      <c r="B11" s="62">
        <v>8</v>
      </c>
      <c r="C11" s="105">
        <f>'Day 2 Cards'!U18</f>
        <v>7</v>
      </c>
      <c r="D11" s="105">
        <f>'Day 2 Cards'!Z18</f>
        <v>5</v>
      </c>
      <c r="E11" s="114">
        <f t="shared" si="0"/>
        <v>5</v>
      </c>
      <c r="F11" s="105">
        <f>'Day 2 Cards'!AE18</f>
        <v>6</v>
      </c>
      <c r="G11" s="105">
        <f>'Day 2 Cards'!AK18</f>
        <v>7</v>
      </c>
      <c r="H11" s="114">
        <f t="shared" si="1"/>
        <v>6</v>
      </c>
      <c r="I11" s="105">
        <f>'Day 2 Cards'!U53</f>
        <v>4</v>
      </c>
      <c r="J11" s="105">
        <f>'Day 2 Cards'!Z53</f>
        <v>4</v>
      </c>
      <c r="K11" s="114">
        <f t="shared" si="2"/>
        <v>4</v>
      </c>
      <c r="L11" s="105">
        <f>'Day 2 Cards'!AE53</f>
        <v>5</v>
      </c>
      <c r="M11" s="105">
        <f>'Day 2 Cards'!AK53</f>
        <v>5</v>
      </c>
      <c r="N11" s="114">
        <f t="shared" si="3"/>
        <v>5</v>
      </c>
      <c r="O11" s="105">
        <f>'Day 2 Cards'!U88</f>
        <v>8</v>
      </c>
      <c r="P11" s="105">
        <f>'Day 2 Cards'!Z88</f>
        <v>7</v>
      </c>
      <c r="Q11" s="114">
        <f t="shared" si="4"/>
        <v>7</v>
      </c>
      <c r="R11" s="105">
        <f>'Day 2 Cards'!AE88</f>
        <v>6</v>
      </c>
      <c r="S11" s="105">
        <f>'Day 2 Cards'!AK88</f>
        <v>7</v>
      </c>
      <c r="T11" s="114">
        <f t="shared" si="5"/>
        <v>6</v>
      </c>
      <c r="U11" s="62">
        <f t="shared" si="6"/>
        <v>4</v>
      </c>
      <c r="X11" s="105">
        <f t="shared" si="7"/>
        <v>0</v>
      </c>
      <c r="Y11" s="105">
        <f t="shared" si="8"/>
        <v>0</v>
      </c>
      <c r="Z11" s="105">
        <f t="shared" si="9"/>
        <v>1</v>
      </c>
      <c r="AA11" s="105">
        <f t="shared" si="10"/>
        <v>0</v>
      </c>
      <c r="AB11" s="105">
        <f t="shared" si="11"/>
        <v>0</v>
      </c>
      <c r="AC11" s="105">
        <f t="shared" si="12"/>
        <v>0</v>
      </c>
      <c r="AD11" s="62"/>
      <c r="AE11" s="62">
        <f t="shared" si="13"/>
        <v>1</v>
      </c>
      <c r="AG11" s="153">
        <f t="shared" si="14"/>
        <v>0</v>
      </c>
      <c r="AH11" s="153">
        <f t="shared" si="15"/>
        <v>0</v>
      </c>
      <c r="AI11" s="153">
        <f t="shared" si="16"/>
        <v>1</v>
      </c>
      <c r="AJ11" s="153">
        <f t="shared" si="17"/>
        <v>0</v>
      </c>
      <c r="AK11" s="153">
        <f t="shared" si="18"/>
        <v>0</v>
      </c>
      <c r="AL11" s="153">
        <f t="shared" si="19"/>
        <v>0</v>
      </c>
      <c r="AM11" s="115" t="s">
        <v>8</v>
      </c>
      <c r="AN11" s="116">
        <f t="shared" si="20"/>
        <v>1</v>
      </c>
    </row>
    <row r="12" spans="1:40" ht="24" customHeight="1" x14ac:dyDescent="0.4">
      <c r="B12" s="62">
        <v>9</v>
      </c>
      <c r="C12" s="105">
        <f>'Day 2 Cards'!U19</f>
        <v>7</v>
      </c>
      <c r="D12" s="105">
        <f>'Day 2 Cards'!Z19</f>
        <v>7</v>
      </c>
      <c r="E12" s="114">
        <f t="shared" si="0"/>
        <v>7</v>
      </c>
      <c r="F12" s="105">
        <f>'Day 2 Cards'!AE19</f>
        <v>9</v>
      </c>
      <c r="G12" s="105">
        <f>'Day 2 Cards'!AK19</f>
        <v>6</v>
      </c>
      <c r="H12" s="114">
        <f t="shared" si="1"/>
        <v>6</v>
      </c>
      <c r="I12" s="105">
        <f>'Day 2 Cards'!U54</f>
        <v>7</v>
      </c>
      <c r="J12" s="105">
        <f>'Day 2 Cards'!Z54</f>
        <v>7</v>
      </c>
      <c r="K12" s="114">
        <f t="shared" si="2"/>
        <v>7</v>
      </c>
      <c r="L12" s="105">
        <f>'Day 2 Cards'!AE54</f>
        <v>4</v>
      </c>
      <c r="M12" s="105">
        <f>'Day 2 Cards'!AK54</f>
        <v>7</v>
      </c>
      <c r="N12" s="114">
        <f t="shared" si="3"/>
        <v>4</v>
      </c>
      <c r="O12" s="105">
        <f>'Day 2 Cards'!U89</f>
        <v>8</v>
      </c>
      <c r="P12" s="105">
        <f>'Day 2 Cards'!Z89</f>
        <v>4</v>
      </c>
      <c r="Q12" s="114">
        <f t="shared" si="4"/>
        <v>4</v>
      </c>
      <c r="R12" s="105">
        <f>'Day 2 Cards'!AE89</f>
        <v>9</v>
      </c>
      <c r="S12" s="105">
        <f>'Day 2 Cards'!AK89</f>
        <v>5</v>
      </c>
      <c r="T12" s="114">
        <f t="shared" si="5"/>
        <v>5</v>
      </c>
      <c r="U12" s="62">
        <f t="shared" si="6"/>
        <v>4</v>
      </c>
      <c r="X12" s="105">
        <f t="shared" si="7"/>
        <v>0</v>
      </c>
      <c r="Y12" s="105">
        <f t="shared" si="8"/>
        <v>0</v>
      </c>
      <c r="Z12" s="105">
        <f t="shared" si="9"/>
        <v>0</v>
      </c>
      <c r="AA12" s="105">
        <f t="shared" si="10"/>
        <v>1</v>
      </c>
      <c r="AB12" s="105">
        <f t="shared" si="11"/>
        <v>1</v>
      </c>
      <c r="AC12" s="105">
        <f t="shared" si="12"/>
        <v>0</v>
      </c>
      <c r="AD12" s="62"/>
      <c r="AE12" s="62">
        <f t="shared" si="13"/>
        <v>2</v>
      </c>
      <c r="AG12" s="153">
        <f t="shared" si="14"/>
        <v>0</v>
      </c>
      <c r="AH12" s="153">
        <f t="shared" si="15"/>
        <v>0</v>
      </c>
      <c r="AI12" s="153">
        <f t="shared" si="16"/>
        <v>0</v>
      </c>
      <c r="AJ12" s="153">
        <f t="shared" si="17"/>
        <v>0.5</v>
      </c>
      <c r="AK12" s="153">
        <f t="shared" si="18"/>
        <v>0.5</v>
      </c>
      <c r="AL12" s="153">
        <f t="shared" si="19"/>
        <v>0</v>
      </c>
      <c r="AM12" s="115" t="s">
        <v>8</v>
      </c>
      <c r="AN12" s="116">
        <f t="shared" si="20"/>
        <v>1</v>
      </c>
    </row>
    <row r="13" spans="1:40" ht="24" customHeight="1" x14ac:dyDescent="0.4">
      <c r="B13" s="62" t="s">
        <v>1</v>
      </c>
      <c r="C13" s="105">
        <f>SUM(C4:C12)</f>
        <v>50</v>
      </c>
      <c r="D13" s="105">
        <f t="shared" ref="D13:T13" si="21">SUM(D4:D12)</f>
        <v>41</v>
      </c>
      <c r="E13" s="105">
        <f t="shared" si="21"/>
        <v>41</v>
      </c>
      <c r="F13" s="105">
        <f t="shared" si="21"/>
        <v>51</v>
      </c>
      <c r="G13" s="105">
        <f t="shared" si="21"/>
        <v>43</v>
      </c>
      <c r="H13" s="105">
        <f t="shared" si="21"/>
        <v>42</v>
      </c>
      <c r="I13" s="105">
        <f t="shared" si="21"/>
        <v>41</v>
      </c>
      <c r="J13" s="105">
        <f t="shared" si="21"/>
        <v>57</v>
      </c>
      <c r="K13" s="105">
        <f t="shared" si="21"/>
        <v>41</v>
      </c>
      <c r="L13" s="105">
        <f t="shared" si="21"/>
        <v>40</v>
      </c>
      <c r="M13" s="105">
        <f t="shared" si="21"/>
        <v>41</v>
      </c>
      <c r="N13" s="105">
        <f t="shared" si="21"/>
        <v>34</v>
      </c>
      <c r="O13" s="105">
        <f t="shared" si="21"/>
        <v>58</v>
      </c>
      <c r="P13" s="105">
        <f t="shared" si="21"/>
        <v>41</v>
      </c>
      <c r="Q13" s="105">
        <f t="shared" si="21"/>
        <v>40</v>
      </c>
      <c r="R13" s="105">
        <f t="shared" si="21"/>
        <v>52</v>
      </c>
      <c r="S13" s="105">
        <f t="shared" si="21"/>
        <v>53</v>
      </c>
      <c r="T13" s="105">
        <f t="shared" si="21"/>
        <v>43</v>
      </c>
      <c r="X13" s="62"/>
      <c r="Y13" s="62"/>
      <c r="Z13" s="62"/>
      <c r="AA13" s="62"/>
      <c r="AB13" s="62"/>
      <c r="AC13" s="62"/>
      <c r="AD13" s="62"/>
      <c r="AE13" s="62"/>
    </row>
    <row r="14" spans="1:40" ht="24" customHeight="1" x14ac:dyDescent="0.4">
      <c r="B14" s="62">
        <v>10</v>
      </c>
      <c r="C14" s="105">
        <f>'Day 2 Cards'!U21</f>
        <v>2</v>
      </c>
      <c r="D14" s="105">
        <f>'Day 2 Cards'!Z21</f>
        <v>3</v>
      </c>
      <c r="E14" s="114">
        <f t="shared" ref="E14:E22" si="22">IF(C14&lt;D14,C14,D14)</f>
        <v>2</v>
      </c>
      <c r="F14" s="105">
        <f>'Day 2 Cards'!AE21</f>
        <v>5</v>
      </c>
      <c r="G14" s="105">
        <f>'Day 2 Cards'!AK21</f>
        <v>2</v>
      </c>
      <c r="H14" s="114">
        <f t="shared" ref="H14:H22" si="23">IF(F14&lt;G14,F14,G14)</f>
        <v>2</v>
      </c>
      <c r="I14" s="105">
        <f>'Day 2 Cards'!U56</f>
        <v>3</v>
      </c>
      <c r="J14" s="105">
        <f>'Day 2 Cards'!Z56</f>
        <v>3</v>
      </c>
      <c r="K14" s="114">
        <f t="shared" ref="K14:K22" si="24">IF(I14&lt;J14,I14,J14)</f>
        <v>3</v>
      </c>
      <c r="L14" s="105">
        <f>'Day 2 Cards'!AE56</f>
        <v>3</v>
      </c>
      <c r="M14" s="105">
        <f>'Day 2 Cards'!AK56</f>
        <v>3</v>
      </c>
      <c r="N14" s="114">
        <f t="shared" ref="N14:N22" si="25">IF(L14&lt;M14,L14,M14)</f>
        <v>3</v>
      </c>
      <c r="O14" s="105">
        <f>'Day 2 Cards'!U91</f>
        <v>3</v>
      </c>
      <c r="P14" s="105">
        <f>'Day 2 Cards'!Z91</f>
        <v>3</v>
      </c>
      <c r="Q14" s="114">
        <f t="shared" ref="Q14:Q22" si="26">IF(O14&lt;P14,O14,P14)</f>
        <v>3</v>
      </c>
      <c r="R14" s="105">
        <f>'Day 2 Cards'!AE91</f>
        <v>3</v>
      </c>
      <c r="S14" s="105">
        <f>'Day 2 Cards'!AK91</f>
        <v>5</v>
      </c>
      <c r="T14" s="114">
        <f t="shared" ref="T14:T22" si="27">IF(R14&lt;S14,R14,S14)</f>
        <v>3</v>
      </c>
      <c r="U14" s="62">
        <f t="shared" ref="U14:U22" si="28">MIN(C14:T14)</f>
        <v>2</v>
      </c>
      <c r="X14" s="105">
        <f t="shared" ref="X14:X22" si="29">IF(E14=U14,1,0)</f>
        <v>1</v>
      </c>
      <c r="Y14" s="105">
        <f t="shared" ref="Y14:Y22" si="30">IF(H14=U14,1,0)</f>
        <v>1</v>
      </c>
      <c r="Z14" s="105">
        <f t="shared" ref="Z14:Z22" si="31">IF(K14=U14,1,0)</f>
        <v>0</v>
      </c>
      <c r="AA14" s="105">
        <f t="shared" ref="AA14:AA22" si="32">IF(N14=U14,1,0)</f>
        <v>0</v>
      </c>
      <c r="AB14" s="105">
        <f t="shared" ref="AB14:AB22" si="33">IF(Q14=U14,1,0)</f>
        <v>0</v>
      </c>
      <c r="AC14" s="105">
        <f t="shared" ref="AC14:AC22" si="34">IF(T14=U14,1,0)</f>
        <v>0</v>
      </c>
      <c r="AD14" s="62"/>
      <c r="AE14" s="62">
        <f t="shared" ref="AE14:AE22" si="35">SUM(X14:AC14)</f>
        <v>2</v>
      </c>
      <c r="AG14" s="153">
        <f t="shared" ref="AG14:AG22" si="36">IF(X14=1,1/AE14,0)</f>
        <v>0.5</v>
      </c>
      <c r="AH14" s="153">
        <f t="shared" ref="AH14:AH22" si="37">IF(Y14=1,1/AE14,0)</f>
        <v>0.5</v>
      </c>
      <c r="AI14" s="153">
        <f t="shared" ref="AI14:AI22" si="38">IF(Z14=1,1/AE14,0)</f>
        <v>0</v>
      </c>
      <c r="AJ14" s="153">
        <f t="shared" ref="AJ14:AJ22" si="39">IF(AA14=1,1/AE14,0)</f>
        <v>0</v>
      </c>
      <c r="AK14" s="153">
        <f t="shared" ref="AK14:AK22" si="40">IF(AB14=1,1/AE14,0)</f>
        <v>0</v>
      </c>
      <c r="AL14" s="153">
        <f t="shared" ref="AL14:AL22" si="41">IF(AC14=1,1/AE14,0)</f>
        <v>0</v>
      </c>
      <c r="AM14" s="115" t="s">
        <v>8</v>
      </c>
      <c r="AN14" s="116">
        <f t="shared" ref="AN14:AN22" si="42">SUM(AG14:AL14)</f>
        <v>1</v>
      </c>
    </row>
    <row r="15" spans="1:40" ht="24" customHeight="1" x14ac:dyDescent="0.4">
      <c r="B15" s="62">
        <v>11</v>
      </c>
      <c r="C15" s="105">
        <f>'Day 2 Cards'!U22</f>
        <v>4</v>
      </c>
      <c r="D15" s="105">
        <f>'Day 2 Cards'!Z22</f>
        <v>7</v>
      </c>
      <c r="E15" s="114">
        <f t="shared" si="22"/>
        <v>4</v>
      </c>
      <c r="F15" s="105">
        <f>'Day 2 Cards'!AE22</f>
        <v>3</v>
      </c>
      <c r="G15" s="105">
        <f>'Day 2 Cards'!AK22</f>
        <v>4</v>
      </c>
      <c r="H15" s="114">
        <f t="shared" si="23"/>
        <v>3</v>
      </c>
      <c r="I15" s="105">
        <f>'Day 2 Cards'!U57</f>
        <v>3</v>
      </c>
      <c r="J15" s="105">
        <f>'Day 2 Cards'!Z57</f>
        <v>4</v>
      </c>
      <c r="K15" s="114">
        <f t="shared" si="24"/>
        <v>3</v>
      </c>
      <c r="L15" s="105">
        <f>'Day 2 Cards'!AE57</f>
        <v>4</v>
      </c>
      <c r="M15" s="105">
        <f>'Day 2 Cards'!AK57</f>
        <v>5</v>
      </c>
      <c r="N15" s="114">
        <f t="shared" si="25"/>
        <v>4</v>
      </c>
      <c r="O15" s="105">
        <f>'Day 2 Cards'!U92</f>
        <v>4</v>
      </c>
      <c r="P15" s="105">
        <f>'Day 2 Cards'!Z92</f>
        <v>5</v>
      </c>
      <c r="Q15" s="114">
        <f t="shared" si="26"/>
        <v>4</v>
      </c>
      <c r="R15" s="105">
        <f>'Day 2 Cards'!AE92</f>
        <v>6</v>
      </c>
      <c r="S15" s="105">
        <f>'Day 2 Cards'!AK92</f>
        <v>3</v>
      </c>
      <c r="T15" s="114">
        <f t="shared" si="27"/>
        <v>3</v>
      </c>
      <c r="U15" s="62">
        <f t="shared" si="28"/>
        <v>3</v>
      </c>
      <c r="X15" s="105">
        <f t="shared" si="29"/>
        <v>0</v>
      </c>
      <c r="Y15" s="105">
        <f t="shared" si="30"/>
        <v>1</v>
      </c>
      <c r="Z15" s="105">
        <f t="shared" si="31"/>
        <v>1</v>
      </c>
      <c r="AA15" s="105">
        <f t="shared" si="32"/>
        <v>0</v>
      </c>
      <c r="AB15" s="105">
        <f t="shared" si="33"/>
        <v>0</v>
      </c>
      <c r="AC15" s="105">
        <f t="shared" si="34"/>
        <v>1</v>
      </c>
      <c r="AD15" s="62"/>
      <c r="AE15" s="62">
        <f t="shared" si="35"/>
        <v>3</v>
      </c>
      <c r="AG15" s="153">
        <f t="shared" si="36"/>
        <v>0</v>
      </c>
      <c r="AH15" s="153">
        <f t="shared" si="37"/>
        <v>0.33333333333333331</v>
      </c>
      <c r="AI15" s="153">
        <f t="shared" si="38"/>
        <v>0.33333333333333331</v>
      </c>
      <c r="AJ15" s="153">
        <f t="shared" si="39"/>
        <v>0</v>
      </c>
      <c r="AK15" s="153">
        <f t="shared" si="40"/>
        <v>0</v>
      </c>
      <c r="AL15" s="153">
        <f t="shared" si="41"/>
        <v>0.33333333333333331</v>
      </c>
      <c r="AM15" s="115" t="s">
        <v>8</v>
      </c>
      <c r="AN15" s="116">
        <f t="shared" si="42"/>
        <v>1</v>
      </c>
    </row>
    <row r="16" spans="1:40" ht="24" customHeight="1" x14ac:dyDescent="0.4">
      <c r="B16" s="62">
        <v>12</v>
      </c>
      <c r="C16" s="105">
        <f>'Day 2 Cards'!U23</f>
        <v>5</v>
      </c>
      <c r="D16" s="105">
        <f>'Day 2 Cards'!Z23</f>
        <v>4</v>
      </c>
      <c r="E16" s="114">
        <f t="shared" si="22"/>
        <v>4</v>
      </c>
      <c r="F16" s="105">
        <f>'Day 2 Cards'!AE23</f>
        <v>5</v>
      </c>
      <c r="G16" s="105">
        <f>'Day 2 Cards'!AK23</f>
        <v>5</v>
      </c>
      <c r="H16" s="114">
        <f t="shared" si="23"/>
        <v>5</v>
      </c>
      <c r="I16" s="105">
        <f>'Day 2 Cards'!U58</f>
        <v>5</v>
      </c>
      <c r="J16" s="105">
        <f>'Day 2 Cards'!Z58</f>
        <v>4</v>
      </c>
      <c r="K16" s="114">
        <f t="shared" si="24"/>
        <v>4</v>
      </c>
      <c r="L16" s="105">
        <f>'Day 2 Cards'!AE58</f>
        <v>5</v>
      </c>
      <c r="M16" s="105">
        <f>'Day 2 Cards'!AK58</f>
        <v>5</v>
      </c>
      <c r="N16" s="114">
        <f t="shared" si="25"/>
        <v>5</v>
      </c>
      <c r="O16" s="105">
        <f>'Day 2 Cards'!U93</f>
        <v>4</v>
      </c>
      <c r="P16" s="105">
        <f>'Day 2 Cards'!Z93</f>
        <v>6</v>
      </c>
      <c r="Q16" s="114">
        <f t="shared" si="26"/>
        <v>4</v>
      </c>
      <c r="R16" s="105">
        <f>'Day 2 Cards'!AE93</f>
        <v>5</v>
      </c>
      <c r="S16" s="105">
        <f>'Day 2 Cards'!AK93</f>
        <v>5</v>
      </c>
      <c r="T16" s="114">
        <f t="shared" si="27"/>
        <v>5</v>
      </c>
      <c r="U16" s="62">
        <f t="shared" si="28"/>
        <v>4</v>
      </c>
      <c r="X16" s="105">
        <f t="shared" si="29"/>
        <v>1</v>
      </c>
      <c r="Y16" s="105">
        <f t="shared" si="30"/>
        <v>0</v>
      </c>
      <c r="Z16" s="105">
        <f t="shared" si="31"/>
        <v>1</v>
      </c>
      <c r="AA16" s="105">
        <f t="shared" si="32"/>
        <v>0</v>
      </c>
      <c r="AB16" s="105">
        <f t="shared" si="33"/>
        <v>1</v>
      </c>
      <c r="AC16" s="105">
        <f t="shared" si="34"/>
        <v>0</v>
      </c>
      <c r="AD16" s="62"/>
      <c r="AE16" s="62">
        <f t="shared" si="35"/>
        <v>3</v>
      </c>
      <c r="AG16" s="153">
        <f t="shared" si="36"/>
        <v>0.33333333333333331</v>
      </c>
      <c r="AH16" s="153">
        <f t="shared" si="37"/>
        <v>0</v>
      </c>
      <c r="AI16" s="153">
        <f t="shared" si="38"/>
        <v>0.33333333333333331</v>
      </c>
      <c r="AJ16" s="153">
        <f t="shared" si="39"/>
        <v>0</v>
      </c>
      <c r="AK16" s="153">
        <f t="shared" si="40"/>
        <v>0.33333333333333331</v>
      </c>
      <c r="AL16" s="153">
        <f t="shared" si="41"/>
        <v>0</v>
      </c>
      <c r="AM16" s="115" t="s">
        <v>8</v>
      </c>
      <c r="AN16" s="116">
        <f t="shared" si="42"/>
        <v>1</v>
      </c>
    </row>
    <row r="17" spans="2:40" ht="24" customHeight="1" x14ac:dyDescent="0.4">
      <c r="B17" s="62">
        <v>13</v>
      </c>
      <c r="C17" s="105">
        <f>'Day 2 Cards'!U24</f>
        <v>6</v>
      </c>
      <c r="D17" s="105">
        <f>'Day 2 Cards'!Z24</f>
        <v>5</v>
      </c>
      <c r="E17" s="114">
        <f t="shared" si="22"/>
        <v>5</v>
      </c>
      <c r="F17" s="105">
        <f>'Day 2 Cards'!AE24</f>
        <v>3</v>
      </c>
      <c r="G17" s="105">
        <f>'Day 2 Cards'!AK24</f>
        <v>5</v>
      </c>
      <c r="H17" s="114">
        <f t="shared" si="23"/>
        <v>3</v>
      </c>
      <c r="I17" s="105">
        <f>'Day 2 Cards'!U59</f>
        <v>7</v>
      </c>
      <c r="J17" s="105">
        <f>'Day 2 Cards'!Z59</f>
        <v>5</v>
      </c>
      <c r="K17" s="114">
        <f t="shared" si="24"/>
        <v>5</v>
      </c>
      <c r="L17" s="105">
        <f>'Day 2 Cards'!AE59</f>
        <v>9</v>
      </c>
      <c r="M17" s="105">
        <f>'Day 2 Cards'!AK59</f>
        <v>5</v>
      </c>
      <c r="N17" s="114">
        <f t="shared" si="25"/>
        <v>5</v>
      </c>
      <c r="O17" s="105">
        <f>'Day 2 Cards'!U94</f>
        <v>9</v>
      </c>
      <c r="P17" s="105">
        <f>'Day 2 Cards'!Z94</f>
        <v>7</v>
      </c>
      <c r="Q17" s="114">
        <f t="shared" si="26"/>
        <v>7</v>
      </c>
      <c r="R17" s="105">
        <f>'Day 2 Cards'!AE94</f>
        <v>6</v>
      </c>
      <c r="S17" s="105">
        <f>'Day 2 Cards'!AK94</f>
        <v>3</v>
      </c>
      <c r="T17" s="114">
        <f t="shared" si="27"/>
        <v>3</v>
      </c>
      <c r="U17" s="62">
        <f t="shared" si="28"/>
        <v>3</v>
      </c>
      <c r="X17" s="105">
        <f t="shared" si="29"/>
        <v>0</v>
      </c>
      <c r="Y17" s="105">
        <f t="shared" si="30"/>
        <v>1</v>
      </c>
      <c r="Z17" s="105">
        <f t="shared" si="31"/>
        <v>0</v>
      </c>
      <c r="AA17" s="105">
        <f t="shared" si="32"/>
        <v>0</v>
      </c>
      <c r="AB17" s="105">
        <f t="shared" si="33"/>
        <v>0</v>
      </c>
      <c r="AC17" s="105">
        <f t="shared" si="34"/>
        <v>1</v>
      </c>
      <c r="AD17" s="62"/>
      <c r="AE17" s="62">
        <f t="shared" si="35"/>
        <v>2</v>
      </c>
      <c r="AG17" s="153">
        <f t="shared" si="36"/>
        <v>0</v>
      </c>
      <c r="AH17" s="153">
        <f t="shared" si="37"/>
        <v>0.5</v>
      </c>
      <c r="AI17" s="153">
        <f t="shared" si="38"/>
        <v>0</v>
      </c>
      <c r="AJ17" s="153">
        <f t="shared" si="39"/>
        <v>0</v>
      </c>
      <c r="AK17" s="153">
        <f t="shared" si="40"/>
        <v>0</v>
      </c>
      <c r="AL17" s="153">
        <f t="shared" si="41"/>
        <v>0.5</v>
      </c>
      <c r="AM17" s="115" t="s">
        <v>8</v>
      </c>
      <c r="AN17" s="116">
        <f t="shared" si="42"/>
        <v>1</v>
      </c>
    </row>
    <row r="18" spans="2:40" ht="24" customHeight="1" x14ac:dyDescent="0.4">
      <c r="B18" s="62">
        <v>14</v>
      </c>
      <c r="C18" s="105">
        <f>'Day 2 Cards'!U25</f>
        <v>6</v>
      </c>
      <c r="D18" s="105">
        <f>'Day 2 Cards'!Z25</f>
        <v>3</v>
      </c>
      <c r="E18" s="114">
        <f t="shared" si="22"/>
        <v>3</v>
      </c>
      <c r="F18" s="105">
        <f>'Day 2 Cards'!AE25</f>
        <v>5</v>
      </c>
      <c r="G18" s="105">
        <f>'Day 2 Cards'!AK25</f>
        <v>2</v>
      </c>
      <c r="H18" s="114">
        <f t="shared" si="23"/>
        <v>2</v>
      </c>
      <c r="I18" s="105">
        <f>'Day 2 Cards'!U60</f>
        <v>2</v>
      </c>
      <c r="J18" s="105">
        <f>'Day 2 Cards'!Z60</f>
        <v>3</v>
      </c>
      <c r="K18" s="114">
        <f t="shared" si="24"/>
        <v>2</v>
      </c>
      <c r="L18" s="105">
        <f>'Day 2 Cards'!AE60</f>
        <v>2</v>
      </c>
      <c r="M18" s="105">
        <f>'Day 2 Cards'!AK60</f>
        <v>3</v>
      </c>
      <c r="N18" s="114">
        <f t="shared" si="25"/>
        <v>2</v>
      </c>
      <c r="O18" s="105">
        <f>'Day 2 Cards'!U95</f>
        <v>2</v>
      </c>
      <c r="P18" s="105">
        <f>'Day 2 Cards'!Z95</f>
        <v>4</v>
      </c>
      <c r="Q18" s="114">
        <f t="shared" si="26"/>
        <v>2</v>
      </c>
      <c r="R18" s="105">
        <f>'Day 2 Cards'!AE95</f>
        <v>3</v>
      </c>
      <c r="S18" s="105">
        <f>'Day 2 Cards'!AK95</f>
        <v>5</v>
      </c>
      <c r="T18" s="114">
        <f t="shared" si="27"/>
        <v>3</v>
      </c>
      <c r="U18" s="62">
        <f t="shared" si="28"/>
        <v>2</v>
      </c>
      <c r="X18" s="105">
        <f t="shared" si="29"/>
        <v>0</v>
      </c>
      <c r="Y18" s="105">
        <f t="shared" si="30"/>
        <v>1</v>
      </c>
      <c r="Z18" s="105">
        <f t="shared" si="31"/>
        <v>1</v>
      </c>
      <c r="AA18" s="105">
        <f t="shared" si="32"/>
        <v>1</v>
      </c>
      <c r="AB18" s="105">
        <f t="shared" si="33"/>
        <v>1</v>
      </c>
      <c r="AC18" s="105">
        <f t="shared" si="34"/>
        <v>0</v>
      </c>
      <c r="AD18" s="62"/>
      <c r="AE18" s="62">
        <f t="shared" si="35"/>
        <v>4</v>
      </c>
      <c r="AG18" s="153">
        <f t="shared" si="36"/>
        <v>0</v>
      </c>
      <c r="AH18" s="153">
        <f t="shared" si="37"/>
        <v>0.25</v>
      </c>
      <c r="AI18" s="153">
        <f t="shared" si="38"/>
        <v>0.25</v>
      </c>
      <c r="AJ18" s="153">
        <f t="shared" si="39"/>
        <v>0.25</v>
      </c>
      <c r="AK18" s="153">
        <f t="shared" si="40"/>
        <v>0.25</v>
      </c>
      <c r="AL18" s="153">
        <f t="shared" si="41"/>
        <v>0</v>
      </c>
      <c r="AM18" s="115" t="s">
        <v>8</v>
      </c>
      <c r="AN18" s="116">
        <f t="shared" si="42"/>
        <v>1</v>
      </c>
    </row>
    <row r="19" spans="2:40" ht="24" customHeight="1" x14ac:dyDescent="0.4">
      <c r="B19" s="62">
        <v>15</v>
      </c>
      <c r="C19" s="105">
        <f>'Day 2 Cards'!U26</f>
        <v>6</v>
      </c>
      <c r="D19" s="105">
        <f>'Day 2 Cards'!Z26</f>
        <v>4</v>
      </c>
      <c r="E19" s="114">
        <f t="shared" si="22"/>
        <v>4</v>
      </c>
      <c r="F19" s="105">
        <f>'Day 2 Cards'!AE26</f>
        <v>4</v>
      </c>
      <c r="G19" s="105">
        <f>'Day 2 Cards'!AK26</f>
        <v>6</v>
      </c>
      <c r="H19" s="114">
        <f t="shared" si="23"/>
        <v>4</v>
      </c>
      <c r="I19" s="105">
        <f>'Day 2 Cards'!U61</f>
        <v>7</v>
      </c>
      <c r="J19" s="105">
        <f>'Day 2 Cards'!Z61</f>
        <v>7</v>
      </c>
      <c r="K19" s="114">
        <f t="shared" si="24"/>
        <v>7</v>
      </c>
      <c r="L19" s="105">
        <f>'Day 2 Cards'!AE61</f>
        <v>5</v>
      </c>
      <c r="M19" s="105">
        <f>'Day 2 Cards'!AK61</f>
        <v>6</v>
      </c>
      <c r="N19" s="114">
        <f t="shared" si="25"/>
        <v>5</v>
      </c>
      <c r="O19" s="105">
        <f>'Day 2 Cards'!U96</f>
        <v>4</v>
      </c>
      <c r="P19" s="105">
        <f>'Day 2 Cards'!Z96</f>
        <v>5</v>
      </c>
      <c r="Q19" s="114">
        <f t="shared" si="26"/>
        <v>4</v>
      </c>
      <c r="R19" s="105">
        <f>'Day 2 Cards'!AE96</f>
        <v>5</v>
      </c>
      <c r="S19" s="105">
        <f>'Day 2 Cards'!AK96</f>
        <v>4</v>
      </c>
      <c r="T19" s="114">
        <f t="shared" si="27"/>
        <v>4</v>
      </c>
      <c r="U19" s="62">
        <f t="shared" si="28"/>
        <v>4</v>
      </c>
      <c r="X19" s="105">
        <f t="shared" si="29"/>
        <v>1</v>
      </c>
      <c r="Y19" s="105">
        <f t="shared" si="30"/>
        <v>1</v>
      </c>
      <c r="Z19" s="105">
        <f t="shared" si="31"/>
        <v>0</v>
      </c>
      <c r="AA19" s="105">
        <f t="shared" si="32"/>
        <v>0</v>
      </c>
      <c r="AB19" s="105">
        <f t="shared" si="33"/>
        <v>1</v>
      </c>
      <c r="AC19" s="105">
        <f t="shared" si="34"/>
        <v>1</v>
      </c>
      <c r="AD19" s="62"/>
      <c r="AE19" s="62">
        <f t="shared" si="35"/>
        <v>4</v>
      </c>
      <c r="AG19" s="153">
        <f t="shared" si="36"/>
        <v>0.25</v>
      </c>
      <c r="AH19" s="153">
        <f t="shared" si="37"/>
        <v>0.25</v>
      </c>
      <c r="AI19" s="153">
        <f t="shared" si="38"/>
        <v>0</v>
      </c>
      <c r="AJ19" s="153">
        <f t="shared" si="39"/>
        <v>0</v>
      </c>
      <c r="AK19" s="153">
        <f t="shared" si="40"/>
        <v>0.25</v>
      </c>
      <c r="AL19" s="153">
        <f t="shared" si="41"/>
        <v>0.25</v>
      </c>
      <c r="AM19" s="115" t="s">
        <v>8</v>
      </c>
      <c r="AN19" s="116">
        <f t="shared" si="42"/>
        <v>1</v>
      </c>
    </row>
    <row r="20" spans="2:40" ht="24" customHeight="1" x14ac:dyDescent="0.4">
      <c r="B20" s="62">
        <v>16</v>
      </c>
      <c r="C20" s="105">
        <f>'Day 2 Cards'!U27</f>
        <v>6</v>
      </c>
      <c r="D20" s="105">
        <f>'Day 2 Cards'!Z27</f>
        <v>7</v>
      </c>
      <c r="E20" s="114">
        <f t="shared" si="22"/>
        <v>6</v>
      </c>
      <c r="F20" s="105">
        <f>'Day 2 Cards'!AE27</f>
        <v>4</v>
      </c>
      <c r="G20" s="105">
        <f>'Day 2 Cards'!AK27</f>
        <v>3</v>
      </c>
      <c r="H20" s="114">
        <f t="shared" si="23"/>
        <v>3</v>
      </c>
      <c r="I20" s="105">
        <f>'Day 2 Cards'!U62</f>
        <v>3</v>
      </c>
      <c r="J20" s="105">
        <f>'Day 2 Cards'!Z62</f>
        <v>7</v>
      </c>
      <c r="K20" s="114">
        <f t="shared" si="24"/>
        <v>3</v>
      </c>
      <c r="L20" s="105">
        <f>'Day 2 Cards'!AE62</f>
        <v>3</v>
      </c>
      <c r="M20" s="105">
        <f>'Day 2 Cards'!AK62</f>
        <v>5</v>
      </c>
      <c r="N20" s="114">
        <f t="shared" si="25"/>
        <v>3</v>
      </c>
      <c r="O20" s="105">
        <f>'Day 2 Cards'!U97</f>
        <v>3</v>
      </c>
      <c r="P20" s="105">
        <f>'Day 2 Cards'!Z97</f>
        <v>4</v>
      </c>
      <c r="Q20" s="114">
        <f t="shared" si="26"/>
        <v>3</v>
      </c>
      <c r="R20" s="105">
        <f>'Day 2 Cards'!AE97</f>
        <v>5</v>
      </c>
      <c r="S20" s="105">
        <f>'Day 2 Cards'!AK97</f>
        <v>4</v>
      </c>
      <c r="T20" s="114">
        <f t="shared" si="27"/>
        <v>4</v>
      </c>
      <c r="U20" s="62">
        <f t="shared" si="28"/>
        <v>3</v>
      </c>
      <c r="X20" s="105">
        <f t="shared" si="29"/>
        <v>0</v>
      </c>
      <c r="Y20" s="105">
        <f t="shared" si="30"/>
        <v>1</v>
      </c>
      <c r="Z20" s="105">
        <f t="shared" si="31"/>
        <v>1</v>
      </c>
      <c r="AA20" s="105">
        <f t="shared" si="32"/>
        <v>1</v>
      </c>
      <c r="AB20" s="105">
        <f t="shared" si="33"/>
        <v>1</v>
      </c>
      <c r="AC20" s="105">
        <f t="shared" si="34"/>
        <v>0</v>
      </c>
      <c r="AD20" s="62"/>
      <c r="AE20" s="62">
        <f t="shared" si="35"/>
        <v>4</v>
      </c>
      <c r="AG20" s="153">
        <f t="shared" si="36"/>
        <v>0</v>
      </c>
      <c r="AH20" s="153">
        <f t="shared" si="37"/>
        <v>0.25</v>
      </c>
      <c r="AI20" s="153">
        <f t="shared" si="38"/>
        <v>0.25</v>
      </c>
      <c r="AJ20" s="153">
        <f t="shared" si="39"/>
        <v>0.25</v>
      </c>
      <c r="AK20" s="153">
        <f t="shared" si="40"/>
        <v>0.25</v>
      </c>
      <c r="AL20" s="153">
        <f t="shared" si="41"/>
        <v>0</v>
      </c>
      <c r="AM20" s="115" t="s">
        <v>8</v>
      </c>
      <c r="AN20" s="116">
        <f t="shared" si="42"/>
        <v>1</v>
      </c>
    </row>
    <row r="21" spans="2:40" ht="24" customHeight="1" x14ac:dyDescent="0.4">
      <c r="B21" s="62">
        <v>17</v>
      </c>
      <c r="C21" s="105">
        <f>'Day 2 Cards'!U28</f>
        <v>8</v>
      </c>
      <c r="D21" s="105">
        <f>'Day 2 Cards'!Z28</f>
        <v>5</v>
      </c>
      <c r="E21" s="114">
        <f t="shared" si="22"/>
        <v>5</v>
      </c>
      <c r="F21" s="105">
        <f>'Day 2 Cards'!AE28</f>
        <v>5</v>
      </c>
      <c r="G21" s="105">
        <f>'Day 2 Cards'!AK28</f>
        <v>7</v>
      </c>
      <c r="H21" s="114">
        <f t="shared" si="23"/>
        <v>5</v>
      </c>
      <c r="I21" s="105">
        <f>'Day 2 Cards'!U63</f>
        <v>5</v>
      </c>
      <c r="J21" s="105">
        <f>'Day 2 Cards'!Z63</f>
        <v>5</v>
      </c>
      <c r="K21" s="114">
        <f t="shared" si="24"/>
        <v>5</v>
      </c>
      <c r="L21" s="105">
        <f>'Day 2 Cards'!AE63</f>
        <v>6</v>
      </c>
      <c r="M21" s="105">
        <f>'Day 2 Cards'!AK63</f>
        <v>6</v>
      </c>
      <c r="N21" s="114">
        <f t="shared" si="25"/>
        <v>6</v>
      </c>
      <c r="O21" s="105">
        <f>'Day 2 Cards'!U98</f>
        <v>6</v>
      </c>
      <c r="P21" s="105">
        <f>'Day 2 Cards'!Z98</f>
        <v>4</v>
      </c>
      <c r="Q21" s="114">
        <f t="shared" si="26"/>
        <v>4</v>
      </c>
      <c r="R21" s="105">
        <f>'Day 2 Cards'!AE98</f>
        <v>5</v>
      </c>
      <c r="S21" s="105">
        <f>'Day 2 Cards'!AK98</f>
        <v>6</v>
      </c>
      <c r="T21" s="114">
        <f t="shared" si="27"/>
        <v>5</v>
      </c>
      <c r="U21" s="62">
        <f t="shared" si="28"/>
        <v>4</v>
      </c>
      <c r="X21" s="105">
        <f t="shared" si="29"/>
        <v>0</v>
      </c>
      <c r="Y21" s="105">
        <f t="shared" si="30"/>
        <v>0</v>
      </c>
      <c r="Z21" s="105">
        <f t="shared" si="31"/>
        <v>0</v>
      </c>
      <c r="AA21" s="105">
        <f t="shared" si="32"/>
        <v>0</v>
      </c>
      <c r="AB21" s="105">
        <f t="shared" si="33"/>
        <v>1</v>
      </c>
      <c r="AC21" s="105">
        <f t="shared" si="34"/>
        <v>0</v>
      </c>
      <c r="AD21" s="62"/>
      <c r="AE21" s="62">
        <f t="shared" si="35"/>
        <v>1</v>
      </c>
      <c r="AG21" s="153">
        <f t="shared" si="36"/>
        <v>0</v>
      </c>
      <c r="AH21" s="153">
        <f t="shared" si="37"/>
        <v>0</v>
      </c>
      <c r="AI21" s="153">
        <f t="shared" si="38"/>
        <v>0</v>
      </c>
      <c r="AJ21" s="153">
        <f t="shared" si="39"/>
        <v>0</v>
      </c>
      <c r="AK21" s="153">
        <f t="shared" si="40"/>
        <v>1</v>
      </c>
      <c r="AL21" s="153">
        <f t="shared" si="41"/>
        <v>0</v>
      </c>
      <c r="AM21" s="115" t="s">
        <v>8</v>
      </c>
      <c r="AN21" s="116">
        <f t="shared" si="42"/>
        <v>1</v>
      </c>
    </row>
    <row r="22" spans="2:40" ht="24" customHeight="1" x14ac:dyDescent="0.4">
      <c r="B22" s="62">
        <v>18</v>
      </c>
      <c r="C22" s="105">
        <f>'Day 2 Cards'!U29</f>
        <v>8</v>
      </c>
      <c r="D22" s="105">
        <f>'Day 2 Cards'!Z29</f>
        <v>6</v>
      </c>
      <c r="E22" s="114">
        <f t="shared" si="22"/>
        <v>6</v>
      </c>
      <c r="F22" s="105">
        <f>'Day 2 Cards'!AE29</f>
        <v>5</v>
      </c>
      <c r="G22" s="105">
        <f>'Day 2 Cards'!AK29</f>
        <v>8</v>
      </c>
      <c r="H22" s="114">
        <f t="shared" si="23"/>
        <v>5</v>
      </c>
      <c r="I22" s="105">
        <f>'Day 2 Cards'!U64</f>
        <v>3</v>
      </c>
      <c r="J22" s="105">
        <f>'Day 2 Cards'!Z64</f>
        <v>6</v>
      </c>
      <c r="K22" s="114">
        <f t="shared" si="24"/>
        <v>3</v>
      </c>
      <c r="L22" s="105">
        <f>'Day 2 Cards'!AE64</f>
        <v>6</v>
      </c>
      <c r="M22" s="105">
        <f>'Day 2 Cards'!AK64</f>
        <v>7</v>
      </c>
      <c r="N22" s="114">
        <f t="shared" si="25"/>
        <v>6</v>
      </c>
      <c r="O22" s="105">
        <f>'Day 2 Cards'!U99</f>
        <v>6</v>
      </c>
      <c r="P22" s="105">
        <f>'Day 2 Cards'!Z99</f>
        <v>5</v>
      </c>
      <c r="Q22" s="114">
        <f t="shared" si="26"/>
        <v>5</v>
      </c>
      <c r="R22" s="105">
        <f>'Day 2 Cards'!AE99</f>
        <v>5</v>
      </c>
      <c r="S22" s="105">
        <f>'Day 2 Cards'!AK99</f>
        <v>5</v>
      </c>
      <c r="T22" s="114">
        <f t="shared" si="27"/>
        <v>5</v>
      </c>
      <c r="U22" s="62">
        <f t="shared" si="28"/>
        <v>3</v>
      </c>
      <c r="X22" s="105">
        <f t="shared" si="29"/>
        <v>0</v>
      </c>
      <c r="Y22" s="105">
        <f t="shared" si="30"/>
        <v>0</v>
      </c>
      <c r="Z22" s="105">
        <f t="shared" si="31"/>
        <v>1</v>
      </c>
      <c r="AA22" s="105">
        <f t="shared" si="32"/>
        <v>0</v>
      </c>
      <c r="AB22" s="105">
        <f t="shared" si="33"/>
        <v>0</v>
      </c>
      <c r="AC22" s="105">
        <f t="shared" si="34"/>
        <v>0</v>
      </c>
      <c r="AD22" s="62"/>
      <c r="AE22" s="62">
        <f t="shared" si="35"/>
        <v>1</v>
      </c>
      <c r="AG22" s="153">
        <f t="shared" si="36"/>
        <v>0</v>
      </c>
      <c r="AH22" s="153">
        <f t="shared" si="37"/>
        <v>0</v>
      </c>
      <c r="AI22" s="153">
        <f t="shared" si="38"/>
        <v>1</v>
      </c>
      <c r="AJ22" s="153">
        <f t="shared" si="39"/>
        <v>0</v>
      </c>
      <c r="AK22" s="153">
        <f t="shared" si="40"/>
        <v>0</v>
      </c>
      <c r="AL22" s="153">
        <f t="shared" si="41"/>
        <v>0</v>
      </c>
      <c r="AM22" s="115" t="s">
        <v>8</v>
      </c>
      <c r="AN22" s="116">
        <f t="shared" si="42"/>
        <v>1</v>
      </c>
    </row>
    <row r="23" spans="2:40" ht="24" customHeight="1" x14ac:dyDescent="0.4">
      <c r="B23" s="62" t="s">
        <v>2</v>
      </c>
      <c r="C23" s="105">
        <f>SUM(C14:C22)</f>
        <v>51</v>
      </c>
      <c r="D23" s="105">
        <f t="shared" ref="D23:T23" si="43">SUM(D14:D22)</f>
        <v>44</v>
      </c>
      <c r="E23" s="105">
        <f t="shared" si="43"/>
        <v>39</v>
      </c>
      <c r="F23" s="105">
        <f t="shared" si="43"/>
        <v>39</v>
      </c>
      <c r="G23" s="105">
        <f t="shared" si="43"/>
        <v>42</v>
      </c>
      <c r="H23" s="105">
        <f t="shared" si="43"/>
        <v>32</v>
      </c>
      <c r="I23" s="105">
        <f t="shared" si="43"/>
        <v>38</v>
      </c>
      <c r="J23" s="105">
        <f t="shared" si="43"/>
        <v>44</v>
      </c>
      <c r="K23" s="105">
        <f t="shared" si="43"/>
        <v>35</v>
      </c>
      <c r="L23" s="105">
        <f t="shared" si="43"/>
        <v>43</v>
      </c>
      <c r="M23" s="105">
        <f t="shared" si="43"/>
        <v>45</v>
      </c>
      <c r="N23" s="105">
        <f t="shared" si="43"/>
        <v>39</v>
      </c>
      <c r="O23" s="105">
        <f t="shared" si="43"/>
        <v>41</v>
      </c>
      <c r="P23" s="105">
        <f t="shared" si="43"/>
        <v>43</v>
      </c>
      <c r="Q23" s="105">
        <f t="shared" si="43"/>
        <v>36</v>
      </c>
      <c r="R23" s="105">
        <f t="shared" si="43"/>
        <v>43</v>
      </c>
      <c r="S23" s="105">
        <f t="shared" si="43"/>
        <v>40</v>
      </c>
      <c r="T23" s="105">
        <f t="shared" si="43"/>
        <v>35</v>
      </c>
      <c r="AG23" s="154">
        <f t="shared" ref="AG23:AL23" si="44">SUM(AG4:AG22)</f>
        <v>1.3333333333333333</v>
      </c>
      <c r="AH23" s="154">
        <f t="shared" si="44"/>
        <v>3.083333333333333</v>
      </c>
      <c r="AI23" s="154">
        <f t="shared" si="44"/>
        <v>5.166666666666667</v>
      </c>
      <c r="AJ23" s="154">
        <f t="shared" si="44"/>
        <v>2.25</v>
      </c>
      <c r="AK23" s="154">
        <f t="shared" si="44"/>
        <v>4.8333333333333339</v>
      </c>
      <c r="AL23" s="154">
        <f t="shared" si="44"/>
        <v>1.3333333333333333</v>
      </c>
      <c r="AN23" s="67">
        <f>SUM(AG23:AL23)</f>
        <v>17.999999999999996</v>
      </c>
    </row>
    <row r="24" spans="2:40" ht="24" customHeight="1" x14ac:dyDescent="0.4">
      <c r="B24" s="62" t="s">
        <v>1</v>
      </c>
      <c r="C24" s="105">
        <f>C13</f>
        <v>50</v>
      </c>
      <c r="D24" s="105">
        <f t="shared" ref="D24:T24" si="45">D13</f>
        <v>41</v>
      </c>
      <c r="E24" s="105">
        <f t="shared" si="45"/>
        <v>41</v>
      </c>
      <c r="F24" s="105">
        <f t="shared" si="45"/>
        <v>51</v>
      </c>
      <c r="G24" s="105">
        <f t="shared" si="45"/>
        <v>43</v>
      </c>
      <c r="H24" s="105">
        <f t="shared" si="45"/>
        <v>42</v>
      </c>
      <c r="I24" s="105">
        <f t="shared" si="45"/>
        <v>41</v>
      </c>
      <c r="J24" s="105">
        <f t="shared" si="45"/>
        <v>57</v>
      </c>
      <c r="K24" s="105">
        <f t="shared" si="45"/>
        <v>41</v>
      </c>
      <c r="L24" s="105">
        <f t="shared" si="45"/>
        <v>40</v>
      </c>
      <c r="M24" s="105">
        <f t="shared" si="45"/>
        <v>41</v>
      </c>
      <c r="N24" s="105">
        <f t="shared" si="45"/>
        <v>34</v>
      </c>
      <c r="O24" s="105">
        <f t="shared" si="45"/>
        <v>58</v>
      </c>
      <c r="P24" s="105">
        <f t="shared" si="45"/>
        <v>41</v>
      </c>
      <c r="Q24" s="105">
        <f t="shared" si="45"/>
        <v>40</v>
      </c>
      <c r="R24" s="105">
        <f t="shared" si="45"/>
        <v>52</v>
      </c>
      <c r="S24" s="105">
        <f t="shared" si="45"/>
        <v>53</v>
      </c>
      <c r="T24" s="105">
        <f t="shared" si="45"/>
        <v>43</v>
      </c>
      <c r="W24" s="121" t="s">
        <v>8</v>
      </c>
      <c r="X24" s="43"/>
      <c r="Y24" s="43"/>
      <c r="Z24" s="43"/>
      <c r="AA24" s="43"/>
      <c r="AB24" s="43"/>
      <c r="AC24" s="43"/>
      <c r="AD24" s="43"/>
      <c r="AE24" s="43"/>
      <c r="AF24" s="43"/>
      <c r="AG24" s="158"/>
      <c r="AH24" s="158"/>
      <c r="AI24" s="158"/>
      <c r="AJ24" s="158"/>
      <c r="AK24" s="158"/>
      <c r="AL24" s="158"/>
    </row>
    <row r="25" spans="2:40" ht="24" customHeight="1" x14ac:dyDescent="0.4">
      <c r="B25" s="62" t="s">
        <v>64</v>
      </c>
      <c r="C25" s="105">
        <f>SUM(C23:C24)</f>
        <v>101</v>
      </c>
      <c r="D25" s="105">
        <f t="shared" ref="D25:T25" si="46">SUM(D23:D24)</f>
        <v>85</v>
      </c>
      <c r="E25" s="105">
        <f t="shared" si="46"/>
        <v>80</v>
      </c>
      <c r="F25" s="105">
        <f t="shared" si="46"/>
        <v>90</v>
      </c>
      <c r="G25" s="105">
        <f t="shared" si="46"/>
        <v>85</v>
      </c>
      <c r="H25" s="105">
        <f t="shared" si="46"/>
        <v>74</v>
      </c>
      <c r="I25" s="105">
        <f t="shared" si="46"/>
        <v>79</v>
      </c>
      <c r="J25" s="105">
        <f t="shared" si="46"/>
        <v>101</v>
      </c>
      <c r="K25" s="105">
        <f t="shared" si="46"/>
        <v>76</v>
      </c>
      <c r="L25" s="105">
        <f t="shared" si="46"/>
        <v>83</v>
      </c>
      <c r="M25" s="105">
        <f t="shared" si="46"/>
        <v>86</v>
      </c>
      <c r="N25" s="105">
        <f t="shared" si="46"/>
        <v>73</v>
      </c>
      <c r="O25" s="105">
        <f t="shared" si="46"/>
        <v>99</v>
      </c>
      <c r="P25" s="105">
        <f t="shared" si="46"/>
        <v>84</v>
      </c>
      <c r="Q25" s="105">
        <f t="shared" si="46"/>
        <v>76</v>
      </c>
      <c r="R25" s="105">
        <f t="shared" si="46"/>
        <v>95</v>
      </c>
      <c r="S25" s="105">
        <f t="shared" si="46"/>
        <v>93</v>
      </c>
      <c r="T25" s="105">
        <f t="shared" si="46"/>
        <v>78</v>
      </c>
      <c r="W25" s="122" t="s">
        <v>8</v>
      </c>
      <c r="AG25" s="157" t="s">
        <v>8</v>
      </c>
      <c r="AH25" s="157" t="s">
        <v>8</v>
      </c>
      <c r="AI25" s="157" t="s">
        <v>8</v>
      </c>
      <c r="AJ25" s="157" t="s">
        <v>8</v>
      </c>
      <c r="AK25" s="157" t="s">
        <v>8</v>
      </c>
      <c r="AL25" s="157" t="s">
        <v>8</v>
      </c>
    </row>
    <row r="26" spans="2:40" ht="24" customHeight="1" x14ac:dyDescent="0.4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W26" s="123" t="s">
        <v>8</v>
      </c>
      <c r="AG26" s="42" t="s">
        <v>8</v>
      </c>
      <c r="AH26" s="42" t="s">
        <v>8</v>
      </c>
      <c r="AI26" s="42" t="s">
        <v>8</v>
      </c>
      <c r="AJ26" s="42" t="s">
        <v>8</v>
      </c>
      <c r="AK26" s="42" t="s">
        <v>8</v>
      </c>
      <c r="AL26" s="42" t="s">
        <v>8</v>
      </c>
      <c r="AM26" s="42" t="s">
        <v>8</v>
      </c>
    </row>
    <row r="27" spans="2:40" ht="24" customHeight="1" x14ac:dyDescent="0.4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2:40" ht="24" customHeight="1" x14ac:dyDescent="0.4">
      <c r="W28" s="43" t="s">
        <v>8</v>
      </c>
      <c r="X28" s="43"/>
      <c r="Y28" s="43"/>
      <c r="Z28" s="43"/>
      <c r="AA28" s="43"/>
      <c r="AB28" s="43"/>
      <c r="AC28" s="43"/>
    </row>
  </sheetData>
  <mergeCells count="1">
    <mergeCell ref="C1:G1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34"/>
  <sheetViews>
    <sheetView zoomScale="68" zoomScaleNormal="68" workbookViewId="0">
      <selection activeCell="Y21" sqref="Y21"/>
    </sheetView>
  </sheetViews>
  <sheetFormatPr defaultRowHeight="15" x14ac:dyDescent="0.25"/>
  <cols>
    <col min="1" max="1" width="4.7109375" customWidth="1"/>
    <col min="2" max="3" width="6.7109375" customWidth="1"/>
    <col min="4" max="4" width="8.5703125" customWidth="1"/>
    <col min="5" max="16" width="6.7109375" customWidth="1"/>
    <col min="17" max="17" width="4.7109375" customWidth="1"/>
    <col min="18" max="25" width="6.7109375" customWidth="1"/>
    <col min="26" max="26" width="4.7109375" customWidth="1"/>
    <col min="27" max="42" width="6.7109375" customWidth="1"/>
  </cols>
  <sheetData>
    <row r="1" spans="2:42" ht="15.75" thickBot="1" x14ac:dyDescent="0.3"/>
    <row r="2" spans="2:42" s="42" customFormat="1" ht="24" customHeight="1" thickTop="1" thickBot="1" x14ac:dyDescent="0.45">
      <c r="AA2" s="311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3"/>
    </row>
    <row r="3" spans="2:42" s="42" customFormat="1" ht="24" customHeight="1" thickBot="1" x14ac:dyDescent="0.45">
      <c r="R3" s="324"/>
      <c r="S3" s="325"/>
      <c r="T3" s="326"/>
      <c r="U3" s="326"/>
      <c r="V3" s="326"/>
      <c r="W3" s="326"/>
      <c r="X3" s="325"/>
      <c r="Y3" s="327"/>
      <c r="AA3" s="314"/>
      <c r="AE3" s="42" t="s">
        <v>147</v>
      </c>
      <c r="AP3" s="315"/>
    </row>
    <row r="4" spans="2:42" s="42" customFormat="1" ht="24" customHeight="1" thickTop="1" x14ac:dyDescent="0.4">
      <c r="B4" s="414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R4" s="328"/>
      <c r="S4" s="42" t="s">
        <v>54</v>
      </c>
      <c r="Y4" s="329"/>
      <c r="AA4" s="314"/>
      <c r="AP4" s="315"/>
    </row>
    <row r="5" spans="2:42" s="42" customFormat="1" ht="24" customHeight="1" x14ac:dyDescent="0.4">
      <c r="B5" s="419"/>
      <c r="D5" s="42" t="s">
        <v>25</v>
      </c>
      <c r="P5" s="420"/>
      <c r="R5" s="328"/>
      <c r="S5" s="148" t="s">
        <v>58</v>
      </c>
      <c r="T5" s="149" t="s">
        <v>57</v>
      </c>
      <c r="U5" s="150" t="s">
        <v>59</v>
      </c>
      <c r="V5" s="148" t="s">
        <v>60</v>
      </c>
      <c r="W5" s="151" t="s">
        <v>61</v>
      </c>
      <c r="X5" s="152" t="s">
        <v>62</v>
      </c>
      <c r="Y5" s="329"/>
      <c r="AA5" s="314"/>
      <c r="AH5" s="386" t="s">
        <v>146</v>
      </c>
      <c r="AI5" s="148" t="s">
        <v>69</v>
      </c>
      <c r="AP5" s="315"/>
    </row>
    <row r="6" spans="2:42" s="42" customFormat="1" ht="24" customHeight="1" x14ac:dyDescent="0.4">
      <c r="B6" s="419"/>
      <c r="D6" s="82" t="str">
        <f>'DAY 1 INPUT'!F4</f>
        <v>Steve</v>
      </c>
      <c r="E6" s="82" t="str">
        <f>'DAY 1 INPUT'!G4</f>
        <v>Jeff</v>
      </c>
      <c r="F6" s="81" t="str">
        <f>'DAY 1 INPUT'!H4</f>
        <v>Mike</v>
      </c>
      <c r="G6" s="81" t="str">
        <f>'DAY 1 INPUT'!I4</f>
        <v>RichM</v>
      </c>
      <c r="H6" s="83" t="str">
        <f>'DAY 1 INPUT'!J4</f>
        <v>Derm</v>
      </c>
      <c r="I6" s="83" t="str">
        <f>'DAY 1 INPUT'!K4</f>
        <v>Tom</v>
      </c>
      <c r="J6" s="82" t="str">
        <f>'DAY 1 INPUT'!L4</f>
        <v>Neil</v>
      </c>
      <c r="K6" s="82" t="str">
        <f>'DAY 1 INPUT'!M4</f>
        <v>RichB</v>
      </c>
      <c r="L6" s="84" t="str">
        <f>'DAY 1 INPUT'!N4</f>
        <v>Derek</v>
      </c>
      <c r="M6" s="84" t="str">
        <f>'DAY 1 INPUT'!O4</f>
        <v>Paul</v>
      </c>
      <c r="N6" s="85" t="str">
        <f>'DAY 1 INPUT'!P4</f>
        <v>Stew</v>
      </c>
      <c r="O6" s="85" t="str">
        <f>'DAY 1 INPUT'!Q4</f>
        <v>Phil</v>
      </c>
      <c r="P6" s="420"/>
      <c r="R6" s="331" t="s">
        <v>23</v>
      </c>
      <c r="S6" s="153">
        <f>'Saturday points'!AG23</f>
        <v>1.3333333333333333</v>
      </c>
      <c r="T6" s="153">
        <f>'Saturday points'!AH23</f>
        <v>3.083333333333333</v>
      </c>
      <c r="U6" s="153">
        <f>'Saturday points'!AI23</f>
        <v>5.166666666666667</v>
      </c>
      <c r="V6" s="153">
        <f>'Saturday points'!AJ23</f>
        <v>2.25</v>
      </c>
      <c r="W6" s="153">
        <f>'Saturday points'!AK23</f>
        <v>4.8333333333333339</v>
      </c>
      <c r="X6" s="153">
        <f>'Saturday points'!AL23</f>
        <v>1.3333333333333333</v>
      </c>
      <c r="Y6" s="329"/>
      <c r="AA6" s="314"/>
      <c r="AH6" s="368">
        <f>'Ryder Cup DS'!M227</f>
        <v>6</v>
      </c>
      <c r="AI6" s="368">
        <f>'Ryder Cup DS'!O227</f>
        <v>3</v>
      </c>
      <c r="AP6" s="315"/>
    </row>
    <row r="7" spans="2:42" s="42" customFormat="1" ht="24" customHeight="1" x14ac:dyDescent="0.4">
      <c r="B7" s="419"/>
      <c r="C7" s="56" t="s">
        <v>22</v>
      </c>
      <c r="D7" s="104">
        <f>Day1summary!E6</f>
        <v>16</v>
      </c>
      <c r="E7" s="104">
        <f>Day1summary!F6</f>
        <v>29</v>
      </c>
      <c r="F7" s="104">
        <f>Day1summary!G6</f>
        <v>16</v>
      </c>
      <c r="G7" s="104">
        <f>Day1summary!H6</f>
        <v>24</v>
      </c>
      <c r="H7" s="104">
        <f>Day1summary!I6</f>
        <v>17</v>
      </c>
      <c r="I7" s="104">
        <f>Day1summary!J6</f>
        <v>15</v>
      </c>
      <c r="J7" s="104">
        <f>Day1summary!K6</f>
        <v>19</v>
      </c>
      <c r="K7" s="104">
        <f>Day1summary!L6</f>
        <v>23</v>
      </c>
      <c r="L7" s="104">
        <f>Day1summary!M6</f>
        <v>27</v>
      </c>
      <c r="M7" s="104">
        <f>Day1summary!N6</f>
        <v>26</v>
      </c>
      <c r="N7" s="104">
        <f>Day1summary!O6</f>
        <v>22</v>
      </c>
      <c r="O7" s="104">
        <f>Day1summary!P6</f>
        <v>14</v>
      </c>
      <c r="P7" s="420"/>
      <c r="R7" s="328"/>
      <c r="S7" s="310" t="s">
        <v>74</v>
      </c>
      <c r="T7" s="310" t="s">
        <v>74</v>
      </c>
      <c r="U7" s="310" t="s">
        <v>74</v>
      </c>
      <c r="V7" s="310" t="s">
        <v>74</v>
      </c>
      <c r="W7" s="310" t="s">
        <v>74</v>
      </c>
      <c r="X7" s="310" t="s">
        <v>74</v>
      </c>
      <c r="Y7" s="329"/>
      <c r="AA7" s="314"/>
      <c r="AB7" s="148" t="str">
        <f>'Ryder Cup DS'!F226</f>
        <v>Jeff</v>
      </c>
      <c r="AC7" s="148" t="str">
        <f>'Ryder Cup DS'!G226</f>
        <v>Steve</v>
      </c>
      <c r="AD7" s="148" t="str">
        <f>'Ryder Cup DS'!H226</f>
        <v>Neil</v>
      </c>
      <c r="AE7" s="148" t="str">
        <f>'Ryder Cup DS'!I226</f>
        <v>Rich B</v>
      </c>
      <c r="AF7" s="151" t="str">
        <f>'Ryder Cup DS'!J226</f>
        <v>Paul</v>
      </c>
      <c r="AG7" s="151" t="str">
        <f>'Ryder Cup DS'!K226</f>
        <v>Derek</v>
      </c>
      <c r="AH7" s="427" t="s">
        <v>155</v>
      </c>
      <c r="AI7" s="428"/>
      <c r="AJ7" s="377" t="str">
        <f>'Ryder Cup DS'!Q226</f>
        <v>Mike</v>
      </c>
      <c r="AK7" s="377" t="str">
        <f>'Ryder Cup DS'!R226</f>
        <v>Rich M</v>
      </c>
      <c r="AL7" s="380" t="str">
        <f>'DAY 1 INPUT'!J4</f>
        <v>Derm</v>
      </c>
      <c r="AM7" s="380" t="str">
        <f>'Ryder Cup DS'!T226</f>
        <v>Tom</v>
      </c>
      <c r="AN7" s="382" t="str">
        <f>'DAY 1 INPUT'!P4</f>
        <v>Stew</v>
      </c>
      <c r="AO7" s="382" t="str">
        <f>'Ryder Cup DS'!V226</f>
        <v>Phil</v>
      </c>
      <c r="AP7" s="315"/>
    </row>
    <row r="8" spans="2:42" s="42" customFormat="1" ht="24" customHeight="1" x14ac:dyDescent="0.4">
      <c r="B8" s="419"/>
      <c r="C8" s="56" t="s">
        <v>23</v>
      </c>
      <c r="D8" s="107">
        <f>Day2summary!E6</f>
        <v>13</v>
      </c>
      <c r="E8" s="107">
        <f>Day2summary!F6</f>
        <v>25</v>
      </c>
      <c r="F8" s="107">
        <f>Day2summary!G6</f>
        <v>21</v>
      </c>
      <c r="G8" s="107">
        <f>Day2summary!H6</f>
        <v>26</v>
      </c>
      <c r="H8" s="107">
        <f>Day2summary!I6</f>
        <v>30</v>
      </c>
      <c r="I8" s="107">
        <f>Day2summary!J6</f>
        <v>14</v>
      </c>
      <c r="J8" s="107">
        <f>Day2summary!K6</f>
        <v>29</v>
      </c>
      <c r="K8" s="107">
        <f>Day2summary!L6</f>
        <v>23</v>
      </c>
      <c r="L8" s="107">
        <f>Day2summary!M6</f>
        <v>18</v>
      </c>
      <c r="M8" s="107">
        <f>Day2summary!N6</f>
        <v>27</v>
      </c>
      <c r="N8" s="107">
        <f>Day2summary!O6</f>
        <v>17</v>
      </c>
      <c r="O8" s="107">
        <f>Day2summary!P6</f>
        <v>23</v>
      </c>
      <c r="P8" s="420"/>
      <c r="R8" s="330"/>
      <c r="S8" s="42" t="s">
        <v>66</v>
      </c>
      <c r="Y8" s="329"/>
      <c r="AA8" s="314"/>
      <c r="AB8" s="367">
        <f>'Ryder Cup DS'!F227</f>
        <v>0.5</v>
      </c>
      <c r="AC8" s="367">
        <f>'Ryder Cup DS'!G227</f>
        <v>1.5</v>
      </c>
      <c r="AD8" s="367">
        <f>'Ryder Cup DS'!H227</f>
        <v>1.5</v>
      </c>
      <c r="AE8" s="367">
        <f>'Ryder Cup DS'!I227</f>
        <v>0.5</v>
      </c>
      <c r="AF8" s="367">
        <f>'Ryder Cup DS'!J227</f>
        <v>1.5</v>
      </c>
      <c r="AG8" s="367">
        <f>'Ryder Cup DS'!K227</f>
        <v>0.5</v>
      </c>
      <c r="AH8" s="425" t="s">
        <v>78</v>
      </c>
      <c r="AI8" s="426"/>
      <c r="AJ8" s="367">
        <f>'Ryder Cup DS'!Q227</f>
        <v>0</v>
      </c>
      <c r="AK8" s="367">
        <f>'Ryder Cup DS'!R227</f>
        <v>1</v>
      </c>
      <c r="AL8" s="367">
        <f>'Ryder Cup DS'!S227</f>
        <v>1</v>
      </c>
      <c r="AM8" s="367">
        <f>'Ryder Cup DS'!T227</f>
        <v>0</v>
      </c>
      <c r="AN8" s="367">
        <f>'Ryder Cup DS'!U227</f>
        <v>0</v>
      </c>
      <c r="AO8" s="367">
        <f>'Ryder Cup DS'!V227</f>
        <v>1</v>
      </c>
      <c r="AP8" s="315"/>
    </row>
    <row r="9" spans="2:42" ht="24" customHeight="1" x14ac:dyDescent="0.4">
      <c r="B9" s="419"/>
      <c r="C9" s="56" t="s">
        <v>24</v>
      </c>
      <c r="D9" s="106">
        <f>SUM(D7,D8)</f>
        <v>29</v>
      </c>
      <c r="E9" s="106">
        <f>SUM(E7,E8)</f>
        <v>54</v>
      </c>
      <c r="F9" s="106">
        <f t="shared" ref="F9:O9" si="0">SUM(F7,F8)</f>
        <v>37</v>
      </c>
      <c r="G9" s="106">
        <f t="shared" si="0"/>
        <v>50</v>
      </c>
      <c r="H9" s="106">
        <f t="shared" si="0"/>
        <v>47</v>
      </c>
      <c r="I9" s="106">
        <f t="shared" si="0"/>
        <v>29</v>
      </c>
      <c r="J9" s="106">
        <f t="shared" si="0"/>
        <v>48</v>
      </c>
      <c r="K9" s="106">
        <f t="shared" si="0"/>
        <v>46</v>
      </c>
      <c r="L9" s="106">
        <f t="shared" si="0"/>
        <v>45</v>
      </c>
      <c r="M9" s="106">
        <f t="shared" si="0"/>
        <v>53</v>
      </c>
      <c r="N9" s="106">
        <f t="shared" si="0"/>
        <v>39</v>
      </c>
      <c r="O9" s="106">
        <f t="shared" si="0"/>
        <v>37</v>
      </c>
      <c r="P9" s="420"/>
      <c r="Q9" s="80" t="s">
        <v>8</v>
      </c>
      <c r="R9" s="331" t="s">
        <v>23</v>
      </c>
      <c r="S9" s="148" t="s">
        <v>58</v>
      </c>
      <c r="T9" s="149" t="s">
        <v>57</v>
      </c>
      <c r="U9" s="150" t="s">
        <v>59</v>
      </c>
      <c r="V9" s="148" t="s">
        <v>60</v>
      </c>
      <c r="W9" s="151" t="s">
        <v>61</v>
      </c>
      <c r="X9" s="152" t="s">
        <v>62</v>
      </c>
      <c r="Y9" s="329"/>
      <c r="Z9" s="79"/>
      <c r="AA9" s="370"/>
      <c r="AB9" s="372">
        <f>_xlfn.RANK.EQ(AB8,AB8:AG8,0)</f>
        <v>4</v>
      </c>
      <c r="AC9" s="372">
        <f>_xlfn.RANK.EQ(AC8,AB8:AG8,0)</f>
        <v>1</v>
      </c>
      <c r="AD9" s="372">
        <f>_xlfn.RANK.EQ(AD8,AB8:AG8,0)</f>
        <v>1</v>
      </c>
      <c r="AE9" s="372">
        <f>_xlfn.RANK.EQ(AE8,AB8:AG8,0)</f>
        <v>4</v>
      </c>
      <c r="AF9" s="372">
        <f>_xlfn.RANK.EQ(AF8,AB8:AG8,0)</f>
        <v>1</v>
      </c>
      <c r="AG9" s="372">
        <f>_xlfn.RANK.EQ(AG8,AB8:AG8,0)</f>
        <v>4</v>
      </c>
      <c r="AH9" s="425" t="s">
        <v>154</v>
      </c>
      <c r="AI9" s="426"/>
      <c r="AJ9" s="372">
        <f>_xlfn.RANK.EQ(AJ8,AJ8:AO8,0)</f>
        <v>4</v>
      </c>
      <c r="AK9" s="372">
        <f>_xlfn.RANK.EQ(AK8,AJ8:AO8,0)</f>
        <v>1</v>
      </c>
      <c r="AL9" s="372">
        <f>_xlfn.RANK.EQ(AL8,AJ8:AO8,0)</f>
        <v>1</v>
      </c>
      <c r="AM9" s="372">
        <f>_xlfn.RANK.EQ(AM8,AJ8:AO8,0)</f>
        <v>4</v>
      </c>
      <c r="AN9" s="372">
        <f>_xlfn.RANK.EQ(AN8,AJ8:AO8,0)</f>
        <v>4</v>
      </c>
      <c r="AO9" s="372">
        <f>_xlfn.RANK.EQ(AO8,AJ8:AO8,0)</f>
        <v>1</v>
      </c>
      <c r="AP9" s="321"/>
    </row>
    <row r="10" spans="2:42" ht="24" customHeight="1" x14ac:dyDescent="0.4">
      <c r="B10" s="419"/>
      <c r="C10" s="299" t="s">
        <v>131</v>
      </c>
      <c r="D10" s="300">
        <f>_xlfn.RANK.EQ(D9,D9:O9,0)</f>
        <v>11</v>
      </c>
      <c r="E10" s="300">
        <f>_xlfn.RANK.EQ(E9,D9:O9,0)</f>
        <v>1</v>
      </c>
      <c r="F10" s="300">
        <f>_xlfn.RANK.EQ(F9,D9:O9,0)</f>
        <v>9</v>
      </c>
      <c r="G10" s="300">
        <f>_xlfn.RANK.EQ(G9,D9:O9,0)</f>
        <v>3</v>
      </c>
      <c r="H10" s="300">
        <f>_xlfn.RANK.EQ(H9,D9:O9,0)</f>
        <v>5</v>
      </c>
      <c r="I10" s="300">
        <f>_xlfn.RANK.EQ(I9,D9:O9,0)</f>
        <v>11</v>
      </c>
      <c r="J10" s="300">
        <f>_xlfn.RANK.EQ(J9,D9:O9,0)</f>
        <v>4</v>
      </c>
      <c r="K10" s="300">
        <f>_xlfn.RANK.EQ(K9,D9:O9,0)</f>
        <v>6</v>
      </c>
      <c r="L10" s="300">
        <f>_xlfn.RANK.EQ(L9,D9:O9,0)</f>
        <v>7</v>
      </c>
      <c r="M10" s="300">
        <f>_xlfn.RANK.EQ(M9,D9:O9,0)</f>
        <v>2</v>
      </c>
      <c r="N10" s="300">
        <f>_xlfn.RANK.EQ(N9,D9:O9,0)</f>
        <v>8</v>
      </c>
      <c r="O10" s="300">
        <f>_xlfn.RANK.EQ(O9,D9:O9,0)</f>
        <v>9</v>
      </c>
      <c r="P10" s="420"/>
      <c r="Q10" s="80"/>
      <c r="R10" s="330" t="s">
        <v>140</v>
      </c>
      <c r="S10" s="344">
        <f>_xlfn.RANK.EQ(S6,S6:X6,0)</f>
        <v>5</v>
      </c>
      <c r="T10" s="344">
        <f>_xlfn.RANK.EQ(T6,S6:X6,0)</f>
        <v>3</v>
      </c>
      <c r="U10" s="344">
        <f>_xlfn.RANK.EQ(U6,S6:X6,0)</f>
        <v>1</v>
      </c>
      <c r="V10" s="344">
        <f>_xlfn.RANK.EQ(V6,S6:X6,0)</f>
        <v>4</v>
      </c>
      <c r="W10" s="344">
        <f>_xlfn.RANK.EQ(W6,S6:X6,0)</f>
        <v>2</v>
      </c>
      <c r="X10" s="344">
        <f>_xlfn.RANK.EQ(X6,S6:X6,0)</f>
        <v>5</v>
      </c>
      <c r="Y10" s="332"/>
      <c r="Z10" s="79"/>
      <c r="AA10" s="370"/>
      <c r="AB10" s="372">
        <f>_xlfn.RANK.EQ(AB8,AB8:AO8,0)</f>
        <v>7</v>
      </c>
      <c r="AC10" s="372">
        <f>_xlfn.RANK.EQ(AC8,AB8:AO8,0)</f>
        <v>1</v>
      </c>
      <c r="AD10" s="372">
        <f>_xlfn.RANK.EQ(AD8,AB8:AO8,0)</f>
        <v>1</v>
      </c>
      <c r="AE10" s="372">
        <f>_xlfn.RANK.EQ(AE8,AB8:AO8,0)</f>
        <v>7</v>
      </c>
      <c r="AF10" s="372">
        <f>_xlfn.RANK.EQ(AF8,AB8:AO8,0)</f>
        <v>1</v>
      </c>
      <c r="AG10" s="372">
        <f>_xlfn.RANK.EQ(AG8,AB8:AO8,0)</f>
        <v>7</v>
      </c>
      <c r="AH10" s="425" t="s">
        <v>156</v>
      </c>
      <c r="AI10" s="426"/>
      <c r="AJ10" s="372">
        <f>_xlfn.RANK.EQ(AJ8,AB8:AO8,0)</f>
        <v>10</v>
      </c>
      <c r="AK10" s="372">
        <f>_xlfn.RANK.EQ(AK8,AB8:AO8,0)</f>
        <v>4</v>
      </c>
      <c r="AL10" s="372">
        <f>_xlfn.RANK.EQ(AL8,AB8:AO8,0)</f>
        <v>4</v>
      </c>
      <c r="AM10" s="372">
        <f>_xlfn.RANK.EQ(AM8,AB8:AO8,0)</f>
        <v>10</v>
      </c>
      <c r="AN10" s="372">
        <f>_xlfn.RANK.EQ(AN8,AB8:AO8,0)</f>
        <v>10</v>
      </c>
      <c r="AO10" s="372">
        <f>_xlfn.RANK.EQ(AO8,AB8:AO8,0)</f>
        <v>4</v>
      </c>
      <c r="AP10" s="321"/>
    </row>
    <row r="11" spans="2:42" ht="24" customHeight="1" thickBot="1" x14ac:dyDescent="0.4">
      <c r="B11" s="395"/>
      <c r="C11" s="417"/>
      <c r="D11" s="396"/>
      <c r="E11" s="417"/>
      <c r="F11" s="396"/>
      <c r="G11" s="417"/>
      <c r="H11" s="417"/>
      <c r="I11" s="417"/>
      <c r="J11" s="417"/>
      <c r="K11" s="417"/>
      <c r="L11" s="417"/>
      <c r="M11" s="417"/>
      <c r="N11" s="417"/>
      <c r="O11" s="417"/>
      <c r="P11" s="418"/>
      <c r="Q11" s="80"/>
      <c r="R11" s="330"/>
      <c r="S11" s="384"/>
      <c r="T11" s="384"/>
      <c r="U11" s="384"/>
      <c r="V11" s="384"/>
      <c r="W11" s="384"/>
      <c r="X11" s="384"/>
      <c r="Y11" s="332"/>
      <c r="Z11" s="79"/>
      <c r="AA11" s="371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348"/>
      <c r="AO11" s="348"/>
      <c r="AP11" s="322"/>
    </row>
    <row r="12" spans="2:42" ht="24" customHeight="1" thickTop="1" thickBot="1" x14ac:dyDescent="0.4">
      <c r="B12" s="2"/>
      <c r="C12" s="79"/>
      <c r="D12" s="2"/>
      <c r="E12" s="79"/>
      <c r="F12" s="2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R12" s="330"/>
      <c r="S12" s="384"/>
      <c r="T12" s="384"/>
      <c r="U12" s="384"/>
      <c r="V12" s="384"/>
      <c r="W12" s="384"/>
      <c r="X12" s="384"/>
      <c r="Y12" s="332"/>
      <c r="Z12" s="79"/>
      <c r="AA12" s="79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2"/>
    </row>
    <row r="13" spans="2:42" ht="24" customHeight="1" x14ac:dyDescent="0.4">
      <c r="B13" s="334"/>
      <c r="C13" s="335"/>
      <c r="D13" s="336"/>
      <c r="E13" s="335"/>
      <c r="F13" s="336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46"/>
      <c r="S13" s="336"/>
      <c r="T13" s="336"/>
      <c r="U13" s="336"/>
      <c r="V13" s="336"/>
      <c r="W13" s="336"/>
      <c r="X13" s="336"/>
      <c r="Y13" s="337"/>
      <c r="Z13" s="79"/>
      <c r="AA13" s="80"/>
      <c r="AB13" s="80" t="s">
        <v>8</v>
      </c>
      <c r="AC13" s="80"/>
      <c r="AD13" s="80"/>
      <c r="AE13" s="42" t="s">
        <v>148</v>
      </c>
      <c r="AF13" s="80"/>
      <c r="AG13" s="80"/>
      <c r="AH13" s="80"/>
      <c r="AI13" s="80"/>
    </row>
    <row r="14" spans="2:42" ht="24" customHeight="1" x14ac:dyDescent="0.4">
      <c r="B14" s="328"/>
      <c r="C14" s="42"/>
      <c r="D14" s="155" t="s">
        <v>51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347"/>
      <c r="S14" s="155" t="s">
        <v>65</v>
      </c>
      <c r="T14" s="79"/>
      <c r="U14" s="79"/>
      <c r="V14" s="79"/>
      <c r="W14" s="79"/>
      <c r="X14" s="79"/>
      <c r="Y14" s="329"/>
      <c r="Z14" s="79"/>
      <c r="AA14" s="80"/>
      <c r="AB14" s="80"/>
      <c r="AC14" s="80"/>
      <c r="AD14" s="80"/>
      <c r="AE14" s="42"/>
      <c r="AF14" s="42"/>
      <c r="AG14" s="42"/>
      <c r="AH14" t="s">
        <v>153</v>
      </c>
      <c r="AI14" s="42"/>
      <c r="AJ14" s="42"/>
      <c r="AK14" s="42"/>
      <c r="AL14" s="42"/>
    </row>
    <row r="15" spans="2:42" ht="24" customHeight="1" x14ac:dyDescent="0.4">
      <c r="B15" s="328"/>
      <c r="C15" s="42"/>
      <c r="D15" s="82" t="str">
        <f>'DAY 1 INPUT'!F4</f>
        <v>Steve</v>
      </c>
      <c r="E15" s="82" t="str">
        <f>'DAY 1 INPUT'!G4</f>
        <v>Jeff</v>
      </c>
      <c r="F15" s="81" t="str">
        <f>'DAY 1 INPUT'!H4</f>
        <v>Mike</v>
      </c>
      <c r="G15" s="81" t="str">
        <f>'DAY 1 INPUT'!I4</f>
        <v>RichM</v>
      </c>
      <c r="H15" s="83" t="str">
        <f>'DAY 1 INPUT'!J4</f>
        <v>Derm</v>
      </c>
      <c r="I15" s="83" t="str">
        <f>'DAY 1 INPUT'!K4</f>
        <v>Tom</v>
      </c>
      <c r="J15" s="82" t="str">
        <f>'DAY 1 INPUT'!L4</f>
        <v>Neil</v>
      </c>
      <c r="K15" s="82" t="str">
        <f>'DAY 1 INPUT'!M4</f>
        <v>RichB</v>
      </c>
      <c r="L15" s="84" t="str">
        <f>'DAY 1 INPUT'!N4</f>
        <v>Derek</v>
      </c>
      <c r="M15" s="84" t="str">
        <f>'DAY 1 INPUT'!O4</f>
        <v>Paul</v>
      </c>
      <c r="N15" s="85" t="str">
        <f>'DAY 1 INPUT'!P4</f>
        <v>Stew</v>
      </c>
      <c r="O15" s="85" t="str">
        <f>'DAY 1 INPUT'!Q4</f>
        <v>Phil</v>
      </c>
      <c r="P15" s="42" t="s">
        <v>137</v>
      </c>
      <c r="Q15" s="42"/>
      <c r="R15" s="331" t="s">
        <v>22</v>
      </c>
      <c r="S15" s="148" t="s">
        <v>58</v>
      </c>
      <c r="T15" s="149" t="s">
        <v>57</v>
      </c>
      <c r="U15" s="150" t="s">
        <v>59</v>
      </c>
      <c r="V15" s="148" t="s">
        <v>60</v>
      </c>
      <c r="W15" s="151" t="s">
        <v>61</v>
      </c>
      <c r="X15" s="152" t="s">
        <v>62</v>
      </c>
      <c r="Y15" s="329"/>
      <c r="Z15" s="79"/>
      <c r="AA15" s="80"/>
      <c r="AB15" s="80"/>
      <c r="AC15" s="80"/>
      <c r="AD15" s="80"/>
      <c r="AH15" s="386" t="s">
        <v>146</v>
      </c>
      <c r="AI15" s="148" t="s">
        <v>69</v>
      </c>
    </row>
    <row r="16" spans="2:42" s="42" customFormat="1" ht="24" customHeight="1" x14ac:dyDescent="0.4">
      <c r="B16" s="338"/>
      <c r="C16" s="56" t="s">
        <v>22</v>
      </c>
      <c r="D16" s="138">
        <f>Day1summary!T25</f>
        <v>34</v>
      </c>
      <c r="E16" s="139" t="s">
        <v>8</v>
      </c>
      <c r="F16" s="138">
        <f>Day1summary!V25</f>
        <v>31</v>
      </c>
      <c r="G16" s="139" t="s">
        <v>8</v>
      </c>
      <c r="H16" s="138">
        <f>Day1summary!X25</f>
        <v>27</v>
      </c>
      <c r="I16" s="139" t="s">
        <v>8</v>
      </c>
      <c r="J16" s="138">
        <f>Day1summary!Z25</f>
        <v>33</v>
      </c>
      <c r="K16" s="139" t="s">
        <v>8</v>
      </c>
      <c r="L16" s="138">
        <f>Day1summary!AB25</f>
        <v>34</v>
      </c>
      <c r="M16" s="139" t="s">
        <v>8</v>
      </c>
      <c r="N16" s="138">
        <f>Day1summary!AD25</f>
        <v>28</v>
      </c>
      <c r="O16" s="139" t="s">
        <v>8</v>
      </c>
      <c r="P16" s="42" t="s">
        <v>137</v>
      </c>
      <c r="Q16" s="2"/>
      <c r="R16" s="330" t="s">
        <v>140</v>
      </c>
      <c r="S16" s="344">
        <v>2</v>
      </c>
      <c r="T16" s="344">
        <f>_xlfn.RANK.EQ(F16,D16:O16,0)</f>
        <v>4</v>
      </c>
      <c r="U16" s="344">
        <f>_xlfn.RANK.EQ(H16,D16:O16,0)</f>
        <v>6</v>
      </c>
      <c r="V16" s="344">
        <f>_xlfn.RANK.EQ(J16,D16:O16,0)</f>
        <v>3</v>
      </c>
      <c r="W16" s="344">
        <f>_xlfn.RANK.EQ(L16,D16:O16,0)</f>
        <v>1</v>
      </c>
      <c r="X16" s="344">
        <f>_xlfn.RANK.EQ(N16,D16:O16,0)</f>
        <v>5</v>
      </c>
      <c r="Y16" s="339"/>
      <c r="AH16" s="368">
        <f>' Info Only - Ryder Cup SS'!M226</f>
        <v>8</v>
      </c>
      <c r="AI16" s="368">
        <f>' Info Only - Ryder Cup SS'!O226</f>
        <v>5</v>
      </c>
    </row>
    <row r="17" spans="2:42" s="42" customFormat="1" ht="24" customHeight="1" thickBot="1" x14ac:dyDescent="0.45">
      <c r="B17" s="333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33"/>
      <c r="S17" s="340"/>
      <c r="T17" s="340"/>
      <c r="U17" s="340"/>
      <c r="V17" s="340"/>
      <c r="W17" s="340"/>
      <c r="X17" s="340"/>
      <c r="Y17" s="341"/>
      <c r="AB17" s="148" t="str">
        <f>' Info Only - Ryder Cup SS'!F225</f>
        <v>Jeff</v>
      </c>
      <c r="AC17" s="148" t="str">
        <f>' Info Only - Ryder Cup SS'!G225</f>
        <v>Steve</v>
      </c>
      <c r="AD17" s="148" t="str">
        <f>' Info Only - Ryder Cup SS'!H225</f>
        <v>Neil</v>
      </c>
      <c r="AE17" s="148" t="str">
        <f>' Info Only - Ryder Cup SS'!I225</f>
        <v>Rich B</v>
      </c>
      <c r="AF17" s="151" t="str">
        <f>' Info Only - Ryder Cup SS'!J225</f>
        <v>Paul</v>
      </c>
      <c r="AG17" s="151" t="str">
        <f>' Info Only - Ryder Cup SS'!K225</f>
        <v>Derek</v>
      </c>
      <c r="AH17" s="427" t="s">
        <v>155</v>
      </c>
      <c r="AI17" s="428"/>
      <c r="AJ17" s="377" t="str">
        <f>' Info Only - Ryder Cup SS'!Q225</f>
        <v>Mike</v>
      </c>
      <c r="AK17" s="377" t="str">
        <f>' Info Only - Ryder Cup SS'!R225</f>
        <v>Rich M</v>
      </c>
      <c r="AL17" s="380" t="str">
        <f>'DAY 1 INPUT'!J4</f>
        <v>Derm</v>
      </c>
      <c r="AM17" s="380" t="str">
        <f>' Info Only - Ryder Cup SS'!T225</f>
        <v>Tom</v>
      </c>
      <c r="AN17" s="382" t="str">
        <f>'DAY 1 INPUT'!P4</f>
        <v>Stew</v>
      </c>
      <c r="AO17" s="382" t="str">
        <f>' Info Only - Ryder Cup SS'!V225</f>
        <v>Phil</v>
      </c>
    </row>
    <row r="18" spans="2:42" ht="24" customHeight="1" x14ac:dyDescent="0.25">
      <c r="R18" s="334"/>
      <c r="S18" s="310" t="s">
        <v>74</v>
      </c>
      <c r="T18" s="310" t="s">
        <v>74</v>
      </c>
      <c r="U18" s="310" t="s">
        <v>74</v>
      </c>
      <c r="V18" s="310" t="s">
        <v>74</v>
      </c>
      <c r="W18" s="310" t="s">
        <v>74</v>
      </c>
      <c r="X18" s="310" t="s">
        <v>74</v>
      </c>
      <c r="Y18" s="387"/>
      <c r="Z18" s="2"/>
      <c r="AB18" s="367">
        <f>' Info Only - Ryder Cup SS'!F226</f>
        <v>1</v>
      </c>
      <c r="AC18" s="367">
        <f>' Info Only - Ryder Cup SS'!G226</f>
        <v>1</v>
      </c>
      <c r="AD18" s="367">
        <f>' Info Only - Ryder Cup SS'!H226</f>
        <v>2</v>
      </c>
      <c r="AE18" s="367">
        <f>' Info Only - Ryder Cup SS'!I226</f>
        <v>1</v>
      </c>
      <c r="AF18" s="367">
        <f>' Info Only - Ryder Cup SS'!J226</f>
        <v>2</v>
      </c>
      <c r="AG18" s="367">
        <f>' Info Only - Ryder Cup SS'!K226</f>
        <v>1</v>
      </c>
      <c r="AH18" s="425" t="s">
        <v>78</v>
      </c>
      <c r="AI18" s="426"/>
      <c r="AJ18" s="367">
        <f>' Info Only - Ryder Cup SS'!Q226</f>
        <v>0</v>
      </c>
      <c r="AK18" s="367">
        <f>' Info Only - Ryder Cup SS'!R226</f>
        <v>2</v>
      </c>
      <c r="AL18" s="367">
        <f>' Info Only - Ryder Cup SS'!S226</f>
        <v>1</v>
      </c>
      <c r="AM18" s="367">
        <f>' Info Only - Ryder Cup SS'!T226</f>
        <v>0</v>
      </c>
      <c r="AN18" s="367">
        <f>' Info Only - Ryder Cup SS'!U226</f>
        <v>0</v>
      </c>
      <c r="AO18" s="367">
        <f>' Info Only - Ryder Cup SS'!V226</f>
        <v>2</v>
      </c>
    </row>
    <row r="19" spans="2:42" ht="24" customHeight="1" thickBot="1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88"/>
      <c r="S19" s="349">
        <f t="shared" ref="S19:X19" si="1">S10+S16</f>
        <v>7</v>
      </c>
      <c r="T19" s="349">
        <f t="shared" si="1"/>
        <v>7</v>
      </c>
      <c r="U19" s="349">
        <f t="shared" si="1"/>
        <v>7</v>
      </c>
      <c r="V19" s="349">
        <f t="shared" si="1"/>
        <v>7</v>
      </c>
      <c r="W19" s="349">
        <f t="shared" si="1"/>
        <v>3</v>
      </c>
      <c r="X19" s="349">
        <f t="shared" si="1"/>
        <v>10</v>
      </c>
      <c r="Y19" s="389"/>
      <c r="Z19" s="2"/>
      <c r="AB19" s="372">
        <f>_xlfn.RANK.EQ(AB18,AB18:AG18,0)</f>
        <v>3</v>
      </c>
      <c r="AC19" s="372">
        <f>_xlfn.RANK.EQ(AC18,AB18:AG18,0)</f>
        <v>3</v>
      </c>
      <c r="AD19" s="372">
        <f>_xlfn.RANK.EQ(AD18,AB18:AG18,0)</f>
        <v>1</v>
      </c>
      <c r="AE19" s="372">
        <f>_xlfn.RANK.EQ(AE18,AB18:AG18,0)</f>
        <v>3</v>
      </c>
      <c r="AF19" s="372">
        <f>_xlfn.RANK.EQ(AF18,AB18:AG18,0)</f>
        <v>1</v>
      </c>
      <c r="AG19" s="372">
        <f>_xlfn.RANK.EQ(AG18,AB18:AG18,0)</f>
        <v>3</v>
      </c>
      <c r="AH19" s="425" t="s">
        <v>154</v>
      </c>
      <c r="AI19" s="426"/>
      <c r="AJ19" s="372">
        <f>_xlfn.RANK.EQ(AJ18,AJ18:AO18,0)</f>
        <v>4</v>
      </c>
      <c r="AK19" s="372">
        <f>_xlfn.RANK.EQ(AK18,AJ18:AO18,0)</f>
        <v>1</v>
      </c>
      <c r="AL19" s="372">
        <f>_xlfn.RANK.EQ(AL18,AJ18:AO18,0)</f>
        <v>3</v>
      </c>
      <c r="AM19" s="372">
        <f>_xlfn.RANK.EQ(AM18,AJ18:AO18,0)</f>
        <v>4</v>
      </c>
      <c r="AN19" s="372">
        <f>_xlfn.RANK.EQ(AN18,AJ18:AO18,0)</f>
        <v>4</v>
      </c>
      <c r="AO19" s="372">
        <f>_xlfn.RANK.EQ(AO18,AJ18:AO18,0)</f>
        <v>1</v>
      </c>
    </row>
    <row r="20" spans="2:42" ht="24" customHeight="1" thickTop="1" x14ac:dyDescent="0.35">
      <c r="B20" s="400"/>
      <c r="C20" s="401"/>
      <c r="D20" s="402" t="s">
        <v>114</v>
      </c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3"/>
      <c r="R20" s="390"/>
      <c r="S20" s="391"/>
      <c r="T20" s="391"/>
      <c r="U20" s="391"/>
      <c r="V20" s="391"/>
      <c r="W20" s="391"/>
      <c r="X20" s="391"/>
      <c r="Y20" s="392"/>
      <c r="Z20" s="2"/>
      <c r="AB20" s="372">
        <f>_xlfn.RANK.EQ(AB18,AB18:AO18,0)</f>
        <v>5</v>
      </c>
      <c r="AC20" s="372">
        <f>_xlfn.RANK.EQ(AC18,AB18:AO18,0)</f>
        <v>5</v>
      </c>
      <c r="AD20" s="372">
        <f>_xlfn.RANK.EQ(AD18,AB18:AO18,0)</f>
        <v>1</v>
      </c>
      <c r="AE20" s="372">
        <f>_xlfn.RANK.EQ(AE18,AB18:AO18,0)</f>
        <v>5</v>
      </c>
      <c r="AF20" s="372">
        <f>_xlfn.RANK.EQ(AF18,AB18:AO18,0)</f>
        <v>1</v>
      </c>
      <c r="AG20" s="372">
        <f>_xlfn.RANK.EQ(AG18,AB18:AO18,0)</f>
        <v>5</v>
      </c>
      <c r="AH20" s="425" t="s">
        <v>156</v>
      </c>
      <c r="AI20" s="426"/>
      <c r="AJ20" s="372">
        <f>_xlfn.RANK.EQ(AJ18,AB18:AO18,0)</f>
        <v>10</v>
      </c>
      <c r="AK20" s="372">
        <f>_xlfn.RANK.EQ(AK18,AB18:AO18,0)</f>
        <v>1</v>
      </c>
      <c r="AL20" s="372">
        <f>_xlfn.RANK.EQ(AL18,AB18:AO18,0)</f>
        <v>5</v>
      </c>
      <c r="AM20" s="372">
        <f>_xlfn.RANK.EQ(AM18,AB18:AO18,0)</f>
        <v>10</v>
      </c>
      <c r="AN20" s="372">
        <f>_xlfn.RANK.EQ(AN18,AB18:AO18,0)</f>
        <v>10</v>
      </c>
      <c r="AO20" s="372">
        <f>_xlfn.RANK.EQ(AO18,AB18:AO18,0)</f>
        <v>1</v>
      </c>
    </row>
    <row r="21" spans="2:42" ht="24" customHeight="1" x14ac:dyDescent="0.4">
      <c r="B21" s="407"/>
      <c r="C21" s="2"/>
      <c r="D21" s="42" t="s">
        <v>33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04"/>
      <c r="Q21" s="2"/>
      <c r="R21" s="397"/>
      <c r="S21" s="42" t="s">
        <v>67</v>
      </c>
      <c r="T21" s="2"/>
      <c r="U21" s="2"/>
      <c r="V21" s="2"/>
      <c r="W21" s="2"/>
      <c r="X21" s="2"/>
      <c r="Y21" s="393"/>
      <c r="Z21" s="2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</row>
    <row r="22" spans="2:42" ht="24" customHeight="1" thickBot="1" x14ac:dyDescent="0.3">
      <c r="B22" s="407"/>
      <c r="C22" s="56" t="s">
        <v>23</v>
      </c>
      <c r="D22" s="82" t="str">
        <f>'DAY 1 INPUT'!F4</f>
        <v>Steve</v>
      </c>
      <c r="E22" s="82" t="str">
        <f>'DAY 1 INPUT'!G4</f>
        <v>Jeff</v>
      </c>
      <c r="F22" s="81" t="str">
        <f>'DAY 1 INPUT'!H4</f>
        <v>Mike</v>
      </c>
      <c r="G22" s="81" t="str">
        <f>'DAY 1 INPUT'!I4</f>
        <v>RichM</v>
      </c>
      <c r="H22" s="83" t="str">
        <f>'DAY 1 INPUT'!J4</f>
        <v>Derm</v>
      </c>
      <c r="I22" s="83" t="str">
        <f>'DAY 1 INPUT'!K4</f>
        <v>Tom</v>
      </c>
      <c r="J22" s="82" t="str">
        <f>'DAY 1 INPUT'!L4</f>
        <v>Neil</v>
      </c>
      <c r="K22" s="82" t="str">
        <f>'DAY 1 INPUT'!M4</f>
        <v>RichB</v>
      </c>
      <c r="L22" s="84" t="str">
        <f>'DAY 1 INPUT'!N4</f>
        <v>Derek</v>
      </c>
      <c r="M22" s="84" t="str">
        <f>'DAY 1 INPUT'!O4</f>
        <v>Paul</v>
      </c>
      <c r="N22" s="85" t="str">
        <f>'DAY 1 INPUT'!P4</f>
        <v>Stew</v>
      </c>
      <c r="O22" s="85" t="str">
        <f>'DAY 1 INPUT'!Q4</f>
        <v>Phil</v>
      </c>
      <c r="P22" s="405"/>
      <c r="R22" s="398" t="s">
        <v>141</v>
      </c>
      <c r="S22" s="148" t="s">
        <v>58</v>
      </c>
      <c r="T22" s="149" t="s">
        <v>57</v>
      </c>
      <c r="U22" s="150" t="s">
        <v>59</v>
      </c>
      <c r="V22" s="148" t="s">
        <v>60</v>
      </c>
      <c r="W22" s="151" t="s">
        <v>61</v>
      </c>
      <c r="X22" s="152" t="s">
        <v>62</v>
      </c>
      <c r="Y22" s="393"/>
      <c r="Z22" s="2"/>
    </row>
    <row r="23" spans="2:42" ht="24" customHeight="1" thickTop="1" x14ac:dyDescent="0.25">
      <c r="B23" s="408" t="s">
        <v>142</v>
      </c>
      <c r="C23" s="2"/>
      <c r="D23" s="350">
        <f>Day2summary!T27</f>
        <v>22</v>
      </c>
      <c r="E23" s="353" t="s">
        <v>8</v>
      </c>
      <c r="F23" s="353" t="s">
        <v>8</v>
      </c>
      <c r="G23" s="350">
        <f>Day2summary!W27</f>
        <v>17</v>
      </c>
      <c r="H23" s="353" t="s">
        <v>8</v>
      </c>
      <c r="I23" s="350">
        <f>Day2summary!Y27</f>
        <v>23</v>
      </c>
      <c r="J23" s="353" t="s">
        <v>8</v>
      </c>
      <c r="K23" s="350">
        <f>Day2summary!AA27</f>
        <v>29</v>
      </c>
      <c r="L23" s="350">
        <f>Day2summary!AB27</f>
        <v>21</v>
      </c>
      <c r="M23" s="353" t="s">
        <v>8</v>
      </c>
      <c r="N23" s="353" t="s">
        <v>8</v>
      </c>
      <c r="O23" s="351">
        <f>Day2summary!AE27</f>
        <v>27</v>
      </c>
      <c r="P23" s="405"/>
      <c r="R23" s="399" t="s">
        <v>131</v>
      </c>
      <c r="S23" s="345">
        <f>_xlfn.RANK.EQ(S19,S19:X19,1)</f>
        <v>2</v>
      </c>
      <c r="T23" s="345">
        <f>_xlfn.RANK.EQ(T19,S19:X19,1)</f>
        <v>2</v>
      </c>
      <c r="U23" s="345">
        <f>_xlfn.RANK.EQ(U19,S19:X19,1)</f>
        <v>2</v>
      </c>
      <c r="V23" s="345">
        <f>_xlfn.RANK.EQ(V19,S19:X19,1)</f>
        <v>2</v>
      </c>
      <c r="W23" s="345">
        <f>_xlfn.RANK.EQ(W19,S19:X19,1)</f>
        <v>1</v>
      </c>
      <c r="X23" s="345">
        <f>_xlfn.RANK.EQ(X19,S19:X19,1)</f>
        <v>6</v>
      </c>
      <c r="Y23" s="393"/>
      <c r="Z23" s="2"/>
      <c r="AA23" s="319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3"/>
    </row>
    <row r="24" spans="2:42" ht="24" customHeight="1" thickBot="1" x14ac:dyDescent="0.3">
      <c r="B24" s="409" t="s">
        <v>131</v>
      </c>
      <c r="C24" s="2"/>
      <c r="D24" s="352">
        <f>_xlfn.RANK.EQ(D23,D23:O23,0)</f>
        <v>4</v>
      </c>
      <c r="E24" s="353"/>
      <c r="F24" s="353"/>
      <c r="G24" s="352">
        <f>_xlfn.RANK.EQ(G23,D23:O23,0)</f>
        <v>6</v>
      </c>
      <c r="H24" s="353"/>
      <c r="I24" s="352">
        <f>_xlfn.RANK.EQ(I23,D23:O23,0)</f>
        <v>3</v>
      </c>
      <c r="J24" s="353"/>
      <c r="K24" s="352">
        <f>_xlfn.RANK.EQ(K23,D23:O23,0)</f>
        <v>1</v>
      </c>
      <c r="L24" s="352">
        <f>_xlfn.RANK.EQ(L23,D23:O23,0)</f>
        <v>5</v>
      </c>
      <c r="M24" s="353"/>
      <c r="N24" s="353"/>
      <c r="O24" s="352">
        <f>_xlfn.RANK.EQ(O23,D23:O23,0)</f>
        <v>2</v>
      </c>
      <c r="P24" s="405"/>
      <c r="Q24" s="101"/>
      <c r="R24" s="395"/>
      <c r="S24" s="396"/>
      <c r="T24" s="396"/>
      <c r="U24" s="396"/>
      <c r="V24" s="396"/>
      <c r="W24" s="396"/>
      <c r="X24" s="396"/>
      <c r="Y24" s="394"/>
      <c r="Z24" s="2"/>
      <c r="AA24" s="318"/>
      <c r="AB24" s="2"/>
      <c r="AC24" s="2"/>
      <c r="AD24" s="375" t="str">
        <f>'DAY 1 INPUT'!F4</f>
        <v>Steve</v>
      </c>
      <c r="AE24" s="375" t="str">
        <f>'DAY 1 INPUT'!G4</f>
        <v>Jeff</v>
      </c>
      <c r="AF24" s="376" t="str">
        <f>'DAY 1 INPUT'!H4</f>
        <v>Mike</v>
      </c>
      <c r="AG24" s="376" t="str">
        <f>'DAY 1 INPUT'!I4</f>
        <v>RichM</v>
      </c>
      <c r="AH24" s="379" t="str">
        <f>'DAY 1 INPUT'!J4</f>
        <v>Derm</v>
      </c>
      <c r="AI24" s="379" t="str">
        <f>'DAY 1 INPUT'!K4</f>
        <v>Tom</v>
      </c>
      <c r="AJ24" s="375" t="str">
        <f>'DAY 1 INPUT'!L4</f>
        <v>Neil</v>
      </c>
      <c r="AK24" s="375" t="str">
        <f>'DAY 1 INPUT'!M4</f>
        <v>RichB</v>
      </c>
      <c r="AL24" s="378" t="str">
        <f>'DAY 1 INPUT'!N4</f>
        <v>Derek</v>
      </c>
      <c r="AM24" s="378" t="str">
        <f>'DAY 1 INPUT'!O4</f>
        <v>Paul</v>
      </c>
      <c r="AN24" s="381" t="str">
        <f>'DAY 1 INPUT'!P4</f>
        <v>Stew</v>
      </c>
      <c r="AO24" s="381" t="str">
        <f>'DAY 1 INPUT'!Q4</f>
        <v>Phil</v>
      </c>
      <c r="AP24" s="321"/>
    </row>
    <row r="25" spans="2:42" ht="24" customHeight="1" thickTop="1" x14ac:dyDescent="0.25">
      <c r="B25" s="410" t="s">
        <v>143</v>
      </c>
      <c r="C25" s="56"/>
      <c r="D25" s="360"/>
      <c r="E25" s="355">
        <f>Day2summary!U27</f>
        <v>16</v>
      </c>
      <c r="F25" s="355">
        <f>Day2summary!V27</f>
        <v>30</v>
      </c>
      <c r="G25" s="361"/>
      <c r="H25" s="355">
        <f>Day2summary!X27</f>
        <v>21</v>
      </c>
      <c r="I25" s="361"/>
      <c r="J25" s="355">
        <f>Day2summary!Z27</f>
        <v>23</v>
      </c>
      <c r="K25" s="359"/>
      <c r="L25" s="360"/>
      <c r="M25" s="355">
        <f>Day2summary!AC27</f>
        <v>24</v>
      </c>
      <c r="N25" s="355">
        <f>Day2summary!AD27</f>
        <v>13</v>
      </c>
      <c r="O25" s="359"/>
      <c r="P25" s="405"/>
      <c r="R25" s="357"/>
      <c r="S25" s="358"/>
      <c r="T25" s="358"/>
      <c r="U25" s="358"/>
      <c r="V25" s="358"/>
      <c r="W25" s="358"/>
      <c r="X25" s="358"/>
      <c r="Y25" s="320"/>
      <c r="Z25" s="2"/>
      <c r="AA25" s="318"/>
      <c r="AB25" s="2" t="s">
        <v>47</v>
      </c>
      <c r="AC25" s="2"/>
      <c r="AD25" s="373">
        <f>'DAY 1 INPUT'!F5</f>
        <v>38</v>
      </c>
      <c r="AE25" s="373">
        <f>'DAY 1 INPUT'!G5</f>
        <v>20</v>
      </c>
      <c r="AF25" s="373">
        <f>'DAY 1 INPUT'!H5</f>
        <v>20</v>
      </c>
      <c r="AG25" s="373">
        <f>'DAY 1 INPUT'!I5</f>
        <v>38</v>
      </c>
      <c r="AH25" s="373">
        <f>'DAY 1 INPUT'!J5</f>
        <v>18</v>
      </c>
      <c r="AI25" s="373">
        <f>'DAY 1 INPUT'!K5</f>
        <v>32</v>
      </c>
      <c r="AJ25" s="373">
        <f>'DAY 1 INPUT'!L5</f>
        <v>18</v>
      </c>
      <c r="AK25" s="373">
        <f>'DAY 1 INPUT'!M5</f>
        <v>27</v>
      </c>
      <c r="AL25" s="373">
        <f>'DAY 1 INPUT'!N5</f>
        <v>22</v>
      </c>
      <c r="AM25" s="373">
        <f>'DAY 1 INPUT'!O5</f>
        <v>17</v>
      </c>
      <c r="AN25" s="373">
        <f>'DAY 1 INPUT'!P5</f>
        <v>18</v>
      </c>
      <c r="AO25" s="373">
        <f>'DAY 1 INPUT'!Q5</f>
        <v>19</v>
      </c>
      <c r="AP25" s="321"/>
    </row>
    <row r="26" spans="2:42" ht="24" customHeight="1" x14ac:dyDescent="0.25">
      <c r="B26" s="411" t="s">
        <v>131</v>
      </c>
      <c r="C26" s="2"/>
      <c r="D26" s="2"/>
      <c r="E26" s="356">
        <f>_xlfn.RANK.EQ(E25,E25:N25,0)</f>
        <v>5</v>
      </c>
      <c r="F26" s="356">
        <f>_xlfn.RANK.EQ(F25,E25:N25,0)</f>
        <v>1</v>
      </c>
      <c r="G26" s="2"/>
      <c r="H26" s="356">
        <f>_xlfn.RANK.EQ(H25,E25:N25,0)</f>
        <v>4</v>
      </c>
      <c r="I26" s="2"/>
      <c r="J26" s="356">
        <f>_xlfn.RANK.EQ(J25,E25:N25,0)</f>
        <v>3</v>
      </c>
      <c r="K26" s="2"/>
      <c r="L26" s="2"/>
      <c r="M26" s="356">
        <f>_xlfn.RANK.EQ(M25,E25:N25,0)</f>
        <v>2</v>
      </c>
      <c r="N26" s="356">
        <f>_xlfn.RANK.EQ(N25,E25:N25,0)</f>
        <v>6</v>
      </c>
      <c r="O26" s="2"/>
      <c r="P26" s="405"/>
      <c r="Z26" s="2"/>
      <c r="AA26" s="318"/>
      <c r="AB26" s="2" t="s">
        <v>149</v>
      </c>
      <c r="AC26" s="2"/>
      <c r="AD26" s="372">
        <f>'Handicap Review'!G6</f>
        <v>38</v>
      </c>
      <c r="AE26" s="372">
        <f>'Handicap Review'!H6</f>
        <v>26</v>
      </c>
      <c r="AF26" s="372">
        <f>'Handicap Review'!I6</f>
        <v>35</v>
      </c>
      <c r="AG26" s="372">
        <f>'Handicap Review'!J6</f>
        <v>37</v>
      </c>
      <c r="AH26" s="372">
        <f>'Handicap Review'!K6</f>
        <v>32</v>
      </c>
      <c r="AI26" s="372">
        <f>'Handicap Review'!L6</f>
        <v>37</v>
      </c>
      <c r="AJ26" s="372">
        <f>'Handicap Review'!M6</f>
        <v>33</v>
      </c>
      <c r="AK26" s="372">
        <f>'Handicap Review'!N6</f>
        <v>29</v>
      </c>
      <c r="AL26" s="372">
        <f>'Handicap Review'!O6</f>
        <v>26</v>
      </c>
      <c r="AM26" s="372">
        <f>'Handicap Review'!P6</f>
        <v>26</v>
      </c>
      <c r="AN26" s="372">
        <f>'Handicap Review'!Q6</f>
        <v>30</v>
      </c>
      <c r="AO26" s="372">
        <f>'Handicap Review'!R6</f>
        <v>36</v>
      </c>
      <c r="AP26" s="321"/>
    </row>
    <row r="27" spans="2:42" ht="24" customHeight="1" x14ac:dyDescent="0.25">
      <c r="B27" s="40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05"/>
      <c r="Z27" s="2"/>
      <c r="AA27" s="318"/>
      <c r="AB27" s="2" t="s">
        <v>150</v>
      </c>
      <c r="AC27" s="2"/>
      <c r="AD27" s="372">
        <f>'Handicap Review'!G12</f>
        <v>39</v>
      </c>
      <c r="AE27" s="372">
        <f>'Handicap Review'!H12</f>
        <v>32</v>
      </c>
      <c r="AF27" s="372">
        <f>'Handicap Review'!I12</f>
        <v>31</v>
      </c>
      <c r="AG27" s="372">
        <f>'Handicap Review'!J12</f>
        <v>35</v>
      </c>
      <c r="AH27" s="372">
        <f>'Handicap Review'!K12</f>
        <v>22</v>
      </c>
      <c r="AI27" s="372">
        <f>'Handicap Review'!L12</f>
        <v>39</v>
      </c>
      <c r="AJ27" s="372">
        <f>'Handicap Review'!M12</f>
        <v>26</v>
      </c>
      <c r="AK27" s="372">
        <f>'Handicap Review'!N12</f>
        <v>34</v>
      </c>
      <c r="AL27" s="372">
        <f>'Handicap Review'!O12</f>
        <v>33</v>
      </c>
      <c r="AM27" s="372">
        <f>'Handicap Review'!P12</f>
        <v>26</v>
      </c>
      <c r="AN27" s="372">
        <f>'Handicap Review'!Q12</f>
        <v>34</v>
      </c>
      <c r="AO27" s="372">
        <f>'Handicap Review'!R12</f>
        <v>30</v>
      </c>
      <c r="AP27" s="321"/>
    </row>
    <row r="28" spans="2:42" ht="24" customHeight="1" x14ac:dyDescent="0.25">
      <c r="B28" s="407" t="s">
        <v>47</v>
      </c>
      <c r="C28" s="2"/>
      <c r="D28" s="351">
        <f>'DAY 1 INPUT'!F5</f>
        <v>38</v>
      </c>
      <c r="E28" s="354">
        <f>'DAY 1 INPUT'!G5</f>
        <v>20</v>
      </c>
      <c r="F28" s="354">
        <f>'DAY 1 INPUT'!H5</f>
        <v>20</v>
      </c>
      <c r="G28" s="351">
        <f>'DAY 1 INPUT'!I5</f>
        <v>38</v>
      </c>
      <c r="H28" s="354">
        <f>'DAY 1 INPUT'!J5</f>
        <v>18</v>
      </c>
      <c r="I28" s="351">
        <f>'DAY 1 INPUT'!K5</f>
        <v>32</v>
      </c>
      <c r="J28" s="354">
        <f>'DAY 1 INPUT'!L5</f>
        <v>18</v>
      </c>
      <c r="K28" s="351">
        <f>'DAY 1 INPUT'!M5</f>
        <v>27</v>
      </c>
      <c r="L28" s="351">
        <f>'DAY 1 INPUT'!N5</f>
        <v>22</v>
      </c>
      <c r="M28" s="354">
        <f>'DAY 1 INPUT'!O5</f>
        <v>17</v>
      </c>
      <c r="N28" s="354">
        <f>'DAY 1 INPUT'!P5</f>
        <v>18</v>
      </c>
      <c r="O28" s="351">
        <f>'DAY 1 INPUT'!Q5</f>
        <v>19</v>
      </c>
      <c r="P28" s="405"/>
      <c r="Z28" s="2"/>
      <c r="AA28" s="318"/>
      <c r="AB28" s="369" t="s">
        <v>152</v>
      </c>
      <c r="AC28" s="2"/>
      <c r="AD28" s="372">
        <f>(((AD25*2)-(AD26+AD27))/2)</f>
        <v>-0.5</v>
      </c>
      <c r="AE28" s="372">
        <f t="shared" ref="AE28:AO28" si="2">(((AE25*2)-(AE26+AE27))/2)</f>
        <v>-9</v>
      </c>
      <c r="AF28" s="372">
        <f t="shared" si="2"/>
        <v>-13</v>
      </c>
      <c r="AG28" s="372">
        <f t="shared" si="2"/>
        <v>2</v>
      </c>
      <c r="AH28" s="372">
        <f t="shared" si="2"/>
        <v>-9</v>
      </c>
      <c r="AI28" s="372">
        <f t="shared" si="2"/>
        <v>-6</v>
      </c>
      <c r="AJ28" s="372">
        <f t="shared" si="2"/>
        <v>-11.5</v>
      </c>
      <c r="AK28" s="372">
        <f t="shared" si="2"/>
        <v>-4.5</v>
      </c>
      <c r="AL28" s="372">
        <f t="shared" si="2"/>
        <v>-7.5</v>
      </c>
      <c r="AM28" s="372">
        <f t="shared" si="2"/>
        <v>-9</v>
      </c>
      <c r="AN28" s="372">
        <f t="shared" si="2"/>
        <v>-14</v>
      </c>
      <c r="AO28" s="372">
        <f t="shared" si="2"/>
        <v>-14</v>
      </c>
      <c r="AP28" s="321"/>
    </row>
    <row r="29" spans="2:42" ht="24" customHeight="1" thickBot="1" x14ac:dyDescent="0.3">
      <c r="B29" s="412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06"/>
      <c r="R29" s="2"/>
      <c r="S29" s="2"/>
      <c r="T29" s="2"/>
      <c r="U29" s="2"/>
      <c r="V29" s="2"/>
      <c r="W29" s="2"/>
      <c r="X29" s="2"/>
      <c r="Y29" s="2"/>
      <c r="Z29" s="2"/>
      <c r="AA29" s="318"/>
      <c r="AB29" s="2"/>
      <c r="AC29" s="383" t="s">
        <v>151</v>
      </c>
      <c r="AD29" s="374">
        <f>'Handicap Review'!G27</f>
        <v>-0.5</v>
      </c>
      <c r="AE29" s="374">
        <f>'Handicap Review'!H27</f>
        <v>-9</v>
      </c>
      <c r="AF29" s="374">
        <f>'Handicap Review'!I27</f>
        <v>-13</v>
      </c>
      <c r="AG29" s="374">
        <f>'Handicap Review'!J27</f>
        <v>4</v>
      </c>
      <c r="AH29" s="374">
        <f>'Handicap Review'!K27</f>
        <v>-9</v>
      </c>
      <c r="AI29" s="374">
        <f>'Handicap Review'!L27</f>
        <v>-6</v>
      </c>
      <c r="AJ29" s="374">
        <f>'Handicap Review'!M27</f>
        <v>-11.5</v>
      </c>
      <c r="AK29" s="374">
        <f>'Handicap Review'!N27</f>
        <v>-4.5</v>
      </c>
      <c r="AL29" s="374">
        <f>'Handicap Review'!O27</f>
        <v>-7.5</v>
      </c>
      <c r="AM29" s="374">
        <f>'Handicap Review'!P27</f>
        <v>-9</v>
      </c>
      <c r="AN29" s="374">
        <f>'Handicap Review'!Q27</f>
        <v>-14</v>
      </c>
      <c r="AO29" s="374">
        <f>'Handicap Review'!R27</f>
        <v>-14</v>
      </c>
      <c r="AP29" s="321"/>
    </row>
    <row r="30" spans="2:42" ht="24" customHeight="1" thickTop="1" x14ac:dyDescent="0.25">
      <c r="AA30" s="318"/>
      <c r="AB30" s="2"/>
      <c r="AC30" s="383" t="s">
        <v>151</v>
      </c>
      <c r="AD30" s="25" t="s">
        <v>128</v>
      </c>
      <c r="AE30" s="2"/>
      <c r="AF30" s="2"/>
      <c r="AG30" s="2"/>
      <c r="AH30" s="2"/>
      <c r="AI30" s="2"/>
      <c r="AJ30" s="2"/>
      <c r="AK30" s="25" t="s">
        <v>129</v>
      </c>
      <c r="AL30" s="2"/>
      <c r="AM30" s="2"/>
      <c r="AN30" s="2"/>
      <c r="AO30" s="2"/>
      <c r="AP30" s="321"/>
    </row>
    <row r="31" spans="2:42" ht="24" customHeight="1" thickBot="1" x14ac:dyDescent="0.3">
      <c r="B31" t="s">
        <v>21</v>
      </c>
      <c r="C31" t="s">
        <v>5</v>
      </c>
      <c r="D31" t="s">
        <v>70</v>
      </c>
      <c r="E31" t="s">
        <v>18</v>
      </c>
      <c r="F31" t="s">
        <v>19</v>
      </c>
      <c r="G31" t="s">
        <v>16</v>
      </c>
      <c r="H31" t="s">
        <v>20</v>
      </c>
      <c r="I31" t="s">
        <v>17</v>
      </c>
      <c r="J31" t="s">
        <v>15</v>
      </c>
      <c r="K31" t="s">
        <v>42</v>
      </c>
      <c r="L31" t="s">
        <v>44</v>
      </c>
      <c r="M31" t="s">
        <v>43</v>
      </c>
      <c r="AA31" s="316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22"/>
    </row>
    <row r="32" spans="2:42" ht="24" customHeight="1" thickTop="1" x14ac:dyDescent="0.25">
      <c r="B32" s="422">
        <v>-0.5</v>
      </c>
      <c r="C32" s="422">
        <v>-9</v>
      </c>
      <c r="D32" s="422">
        <v>-13</v>
      </c>
      <c r="E32" s="422">
        <v>4</v>
      </c>
      <c r="F32" s="422">
        <v>-9</v>
      </c>
      <c r="G32" s="422">
        <v>-6</v>
      </c>
      <c r="H32" s="422">
        <v>-11.5</v>
      </c>
      <c r="I32" s="422">
        <v>-4.5</v>
      </c>
      <c r="J32" s="422">
        <v>-7.5</v>
      </c>
      <c r="K32" s="422">
        <v>-9</v>
      </c>
      <c r="L32" s="422">
        <v>-14</v>
      </c>
      <c r="M32" s="422">
        <v>-14</v>
      </c>
    </row>
    <row r="33" ht="24" customHeight="1" x14ac:dyDescent="0.25"/>
    <row r="34" ht="24" customHeight="1" x14ac:dyDescent="0.25"/>
  </sheetData>
  <mergeCells count="8">
    <mergeCell ref="AH20:AI20"/>
    <mergeCell ref="AH9:AI9"/>
    <mergeCell ref="AH10:AI10"/>
    <mergeCell ref="AH8:AI8"/>
    <mergeCell ref="AH7:AI7"/>
    <mergeCell ref="AH17:AI17"/>
    <mergeCell ref="AH18:AI18"/>
    <mergeCell ref="AH19:AI19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8"/>
  <sheetViews>
    <sheetView topLeftCell="A2" zoomScale="73" zoomScaleNormal="73" workbookViewId="0">
      <selection activeCell="I30" sqref="I30"/>
    </sheetView>
  </sheetViews>
  <sheetFormatPr defaultRowHeight="15" x14ac:dyDescent="0.25"/>
  <cols>
    <col min="2" max="13" width="9.140625" style="46"/>
    <col min="14" max="14" width="4.7109375" style="46" customWidth="1"/>
    <col min="15" max="25" width="9.140625" style="46"/>
    <col min="251" max="251" width="16.140625" customWidth="1"/>
    <col min="252" max="252" width="18.7109375" customWidth="1"/>
  </cols>
  <sheetData>
    <row r="1" spans="1:27" ht="31.5" x14ac:dyDescent="0.5">
      <c r="C1" s="172"/>
      <c r="D1" s="225" t="s">
        <v>8</v>
      </c>
      <c r="E1" s="172"/>
      <c r="I1" s="188"/>
      <c r="J1" s="188"/>
      <c r="K1" s="188"/>
      <c r="L1" s="188"/>
      <c r="M1" s="188"/>
      <c r="N1" s="226" t="s">
        <v>109</v>
      </c>
      <c r="O1" s="188"/>
      <c r="P1" s="188"/>
      <c r="Q1" s="188"/>
      <c r="R1" s="188"/>
      <c r="S1" s="188"/>
    </row>
    <row r="7" spans="1:27" ht="26.25" x14ac:dyDescent="0.4">
      <c r="A7" s="279" t="s">
        <v>95</v>
      </c>
      <c r="B7" s="188"/>
      <c r="D7" s="169" t="s">
        <v>79</v>
      </c>
      <c r="E7" s="46" t="s">
        <v>24</v>
      </c>
      <c r="F7" s="46" t="s">
        <v>0</v>
      </c>
      <c r="G7" s="176" t="s">
        <v>5</v>
      </c>
      <c r="H7" s="46" t="s">
        <v>74</v>
      </c>
      <c r="I7" s="175" t="s">
        <v>70</v>
      </c>
      <c r="J7" s="46" t="s">
        <v>0</v>
      </c>
      <c r="K7" s="46" t="s">
        <v>24</v>
      </c>
      <c r="L7" s="169" t="s">
        <v>79</v>
      </c>
      <c r="P7" s="169" t="s">
        <v>79</v>
      </c>
      <c r="Q7" s="46" t="s">
        <v>24</v>
      </c>
      <c r="R7" s="46" t="s">
        <v>0</v>
      </c>
      <c r="S7" s="176" t="s">
        <v>21</v>
      </c>
      <c r="T7" s="46" t="s">
        <v>74</v>
      </c>
      <c r="U7" s="175" t="s">
        <v>75</v>
      </c>
      <c r="V7" s="46" t="s">
        <v>0</v>
      </c>
      <c r="W7" s="46" t="s">
        <v>24</v>
      </c>
      <c r="X7" s="169" t="s">
        <v>79</v>
      </c>
      <c r="Z7" s="279" t="s">
        <v>96</v>
      </c>
      <c r="AA7" s="280"/>
    </row>
    <row r="8" spans="1:27" x14ac:dyDescent="0.25">
      <c r="D8" s="169" t="s">
        <v>80</v>
      </c>
      <c r="E8" s="46" t="s">
        <v>78</v>
      </c>
      <c r="F8" s="46" t="s">
        <v>78</v>
      </c>
      <c r="G8" s="46" t="s">
        <v>77</v>
      </c>
      <c r="H8" s="46" t="s">
        <v>76</v>
      </c>
      <c r="I8" s="46" t="s">
        <v>77</v>
      </c>
      <c r="J8" s="46" t="s">
        <v>78</v>
      </c>
      <c r="K8" s="46" t="s">
        <v>78</v>
      </c>
      <c r="L8" s="169" t="s">
        <v>80</v>
      </c>
      <c r="P8" s="169" t="s">
        <v>80</v>
      </c>
      <c r="Q8" s="46" t="s">
        <v>78</v>
      </c>
      <c r="R8" s="46" t="s">
        <v>78</v>
      </c>
      <c r="S8" s="46" t="s">
        <v>77</v>
      </c>
      <c r="T8" s="46" t="s">
        <v>76</v>
      </c>
      <c r="U8" s="46" t="s">
        <v>77</v>
      </c>
      <c r="V8" s="46" t="s">
        <v>78</v>
      </c>
      <c r="W8" s="46" t="s">
        <v>78</v>
      </c>
      <c r="X8" s="169" t="s">
        <v>80</v>
      </c>
    </row>
    <row r="9" spans="1:27" x14ac:dyDescent="0.25">
      <c r="D9" s="170">
        <f>E9-K9</f>
        <v>1</v>
      </c>
      <c r="E9" s="8">
        <f>F9</f>
        <v>1</v>
      </c>
      <c r="F9" s="8">
        <f>IF(G9&lt;I9,1,0)</f>
        <v>1</v>
      </c>
      <c r="G9" s="8">
        <f>'Day 1 Cards'!Z11</f>
        <v>2</v>
      </c>
      <c r="H9" s="8">
        <f>'DAY 1 INPUT'!B6</f>
        <v>1</v>
      </c>
      <c r="I9" s="8">
        <f>'Day 1 Cards'!AE11</f>
        <v>4</v>
      </c>
      <c r="J9" s="8">
        <f>IF(I9&lt;G9,1,0)</f>
        <v>0</v>
      </c>
      <c r="K9" s="8">
        <f>J9</f>
        <v>0</v>
      </c>
      <c r="L9" s="170">
        <f>K9-E9</f>
        <v>-1</v>
      </c>
      <c r="P9" s="170">
        <f>Q9-W9</f>
        <v>-1</v>
      </c>
      <c r="Q9" s="8">
        <f>R9</f>
        <v>0</v>
      </c>
      <c r="R9" s="8">
        <f>IF(S9&lt;U9,1,0)</f>
        <v>0</v>
      </c>
      <c r="S9" s="8">
        <f>'Day 1 Cards'!U11</f>
        <v>3</v>
      </c>
      <c r="T9" s="8">
        <f>H9</f>
        <v>1</v>
      </c>
      <c r="U9" s="8">
        <f>'Day 1 Cards'!AK11</f>
        <v>2</v>
      </c>
      <c r="V9" s="8">
        <f>IF(U9&lt;S9,1,0)</f>
        <v>1</v>
      </c>
      <c r="W9" s="8">
        <f>V9</f>
        <v>1</v>
      </c>
      <c r="X9" s="170">
        <f>W9-Q9</f>
        <v>1</v>
      </c>
    </row>
    <row r="10" spans="1:27" x14ac:dyDescent="0.25">
      <c r="D10" s="170">
        <f t="shared" ref="D10:D26" si="0">E10-K10</f>
        <v>1</v>
      </c>
      <c r="E10" s="8">
        <f>SUM(F9:F10)</f>
        <v>1</v>
      </c>
      <c r="F10" s="8">
        <f t="shared" ref="F10:F17" si="1">IF(G10&lt;I10,1,0)</f>
        <v>0</v>
      </c>
      <c r="G10" s="8">
        <f>'Day 1 Cards'!Z12</f>
        <v>5</v>
      </c>
      <c r="H10" s="8">
        <f>'DAY 1 INPUT'!B7</f>
        <v>2</v>
      </c>
      <c r="I10" s="8">
        <f>'Day 1 Cards'!AE12</f>
        <v>5</v>
      </c>
      <c r="J10" s="8">
        <f t="shared" ref="J10:J17" si="2">IF(I10&lt;G10,1,0)</f>
        <v>0</v>
      </c>
      <c r="K10" s="8">
        <f>SUM(J9:J10)</f>
        <v>0</v>
      </c>
      <c r="L10" s="170">
        <f t="shared" ref="L10:L26" si="3">K10-E10</f>
        <v>-1</v>
      </c>
      <c r="P10" s="170">
        <f t="shared" ref="P10:P26" si="4">Q10-W10</f>
        <v>0</v>
      </c>
      <c r="Q10" s="8">
        <f>SUM(R9:R10)</f>
        <v>1</v>
      </c>
      <c r="R10" s="8">
        <f t="shared" ref="R10:R17" si="5">IF(S10&lt;U10,1,0)</f>
        <v>1</v>
      </c>
      <c r="S10" s="8">
        <f>'Day 1 Cards'!U12</f>
        <v>4</v>
      </c>
      <c r="T10" s="8">
        <f t="shared" ref="T10:T26" si="6">H10</f>
        <v>2</v>
      </c>
      <c r="U10" s="8">
        <f>'Day 1 Cards'!AK12</f>
        <v>5</v>
      </c>
      <c r="V10" s="8">
        <f t="shared" ref="V10:V17" si="7">IF(U10&lt;S10,1,0)</f>
        <v>0</v>
      </c>
      <c r="W10" s="8">
        <f>SUM(V9:V10)</f>
        <v>1</v>
      </c>
      <c r="X10" s="170">
        <f t="shared" ref="X10:X26" si="8">W10-Q10</f>
        <v>0</v>
      </c>
    </row>
    <row r="11" spans="1:27" x14ac:dyDescent="0.25">
      <c r="D11" s="170">
        <f t="shared" si="0"/>
        <v>2</v>
      </c>
      <c r="E11" s="8">
        <f>SUM(F9:F11)</f>
        <v>2</v>
      </c>
      <c r="F11" s="8">
        <f t="shared" si="1"/>
        <v>1</v>
      </c>
      <c r="G11" s="8">
        <f>'Day 1 Cards'!Z13</f>
        <v>3</v>
      </c>
      <c r="H11" s="8">
        <f>'DAY 1 INPUT'!B8</f>
        <v>3</v>
      </c>
      <c r="I11" s="8">
        <f>'Day 1 Cards'!AE13</f>
        <v>4</v>
      </c>
      <c r="J11" s="8">
        <f t="shared" si="2"/>
        <v>0</v>
      </c>
      <c r="K11" s="8">
        <f>SUM(J9:J11)</f>
        <v>0</v>
      </c>
      <c r="L11" s="170">
        <f t="shared" si="3"/>
        <v>-2</v>
      </c>
      <c r="P11" s="170">
        <f t="shared" si="4"/>
        <v>1</v>
      </c>
      <c r="Q11" s="8">
        <f>SUM(R9:R11)</f>
        <v>2</v>
      </c>
      <c r="R11" s="8">
        <f t="shared" si="5"/>
        <v>1</v>
      </c>
      <c r="S11" s="8">
        <f>'Day 1 Cards'!U13</f>
        <v>5</v>
      </c>
      <c r="T11" s="8">
        <f t="shared" si="6"/>
        <v>3</v>
      </c>
      <c r="U11" s="8">
        <f>'Day 1 Cards'!AK13</f>
        <v>6</v>
      </c>
      <c r="V11" s="8">
        <f t="shared" si="7"/>
        <v>0</v>
      </c>
      <c r="W11" s="8">
        <f>SUM(V9:V11)</f>
        <v>1</v>
      </c>
      <c r="X11" s="170">
        <f t="shared" si="8"/>
        <v>-1</v>
      </c>
    </row>
    <row r="12" spans="1:27" x14ac:dyDescent="0.25">
      <c r="D12" s="170">
        <f t="shared" si="0"/>
        <v>3</v>
      </c>
      <c r="E12" s="8">
        <f>SUM(F9:F12)</f>
        <v>3</v>
      </c>
      <c r="F12" s="8">
        <f t="shared" si="1"/>
        <v>1</v>
      </c>
      <c r="G12" s="8">
        <f>'Day 1 Cards'!Z14</f>
        <v>4</v>
      </c>
      <c r="H12" s="8">
        <f>'DAY 1 INPUT'!B9</f>
        <v>4</v>
      </c>
      <c r="I12" s="8">
        <f>'Day 1 Cards'!AE14</f>
        <v>5</v>
      </c>
      <c r="J12" s="8">
        <f t="shared" si="2"/>
        <v>0</v>
      </c>
      <c r="K12" s="8">
        <f>SUM(J9:J12)</f>
        <v>0</v>
      </c>
      <c r="L12" s="170">
        <f t="shared" si="3"/>
        <v>-3</v>
      </c>
      <c r="P12" s="170">
        <f t="shared" si="4"/>
        <v>2</v>
      </c>
      <c r="Q12" s="8">
        <f>SUM(R9:R12)</f>
        <v>3</v>
      </c>
      <c r="R12" s="8">
        <f t="shared" si="5"/>
        <v>1</v>
      </c>
      <c r="S12" s="8">
        <f>'Day 1 Cards'!U14</f>
        <v>4</v>
      </c>
      <c r="T12" s="8">
        <f t="shared" si="6"/>
        <v>4</v>
      </c>
      <c r="U12" s="8">
        <f>'Day 1 Cards'!AK14</f>
        <v>6</v>
      </c>
      <c r="V12" s="8">
        <f t="shared" si="7"/>
        <v>0</v>
      </c>
      <c r="W12" s="8">
        <f>SUM(V9:V12)</f>
        <v>1</v>
      </c>
      <c r="X12" s="170">
        <f t="shared" si="8"/>
        <v>-2</v>
      </c>
    </row>
    <row r="13" spans="1:27" x14ac:dyDescent="0.25">
      <c r="D13" s="170">
        <f t="shared" si="0"/>
        <v>4</v>
      </c>
      <c r="E13" s="8">
        <f>SUM(F9:F13)</f>
        <v>4</v>
      </c>
      <c r="F13" s="8">
        <f t="shared" si="1"/>
        <v>1</v>
      </c>
      <c r="G13" s="8">
        <f>'Day 1 Cards'!Z15</f>
        <v>5</v>
      </c>
      <c r="H13" s="8">
        <f>'DAY 1 INPUT'!B10</f>
        <v>5</v>
      </c>
      <c r="I13" s="8">
        <f>'Day 1 Cards'!AE15</f>
        <v>8</v>
      </c>
      <c r="J13" s="8">
        <f t="shared" si="2"/>
        <v>0</v>
      </c>
      <c r="K13" s="8">
        <f>SUM(J9:J13)</f>
        <v>0</v>
      </c>
      <c r="L13" s="170">
        <f t="shared" si="3"/>
        <v>-4</v>
      </c>
      <c r="P13" s="170">
        <f t="shared" si="4"/>
        <v>3</v>
      </c>
      <c r="Q13" s="8">
        <f>SUM(R9:R13)</f>
        <v>4</v>
      </c>
      <c r="R13" s="8">
        <f t="shared" si="5"/>
        <v>1</v>
      </c>
      <c r="S13" s="8">
        <f>'Day 1 Cards'!U15</f>
        <v>5</v>
      </c>
      <c r="T13" s="8">
        <f t="shared" si="6"/>
        <v>5</v>
      </c>
      <c r="U13" s="8">
        <f>'Day 1 Cards'!AK15</f>
        <v>7</v>
      </c>
      <c r="V13" s="8">
        <f t="shared" si="7"/>
        <v>0</v>
      </c>
      <c r="W13" s="8">
        <f>SUM(V9:V13)</f>
        <v>1</v>
      </c>
      <c r="X13" s="170">
        <f t="shared" si="8"/>
        <v>-3</v>
      </c>
    </row>
    <row r="14" spans="1:27" x14ac:dyDescent="0.25">
      <c r="D14" s="170">
        <f t="shared" si="0"/>
        <v>5</v>
      </c>
      <c r="E14" s="8">
        <f>SUM(F9:F14)</f>
        <v>5</v>
      </c>
      <c r="F14" s="8">
        <f t="shared" si="1"/>
        <v>1</v>
      </c>
      <c r="G14" s="8">
        <f>'Day 1 Cards'!Z16</f>
        <v>2</v>
      </c>
      <c r="H14" s="8">
        <f>'DAY 1 INPUT'!B11</f>
        <v>6</v>
      </c>
      <c r="I14" s="8">
        <f>'Day 1 Cards'!AE16</f>
        <v>6</v>
      </c>
      <c r="J14" s="8">
        <f t="shared" si="2"/>
        <v>0</v>
      </c>
      <c r="K14" s="8">
        <f>SUM(J9:J14)</f>
        <v>0</v>
      </c>
      <c r="L14" s="170">
        <f t="shared" si="3"/>
        <v>-5</v>
      </c>
      <c r="P14" s="170">
        <f t="shared" si="4"/>
        <v>4</v>
      </c>
      <c r="Q14" s="8">
        <f>SUM(R9:R14)</f>
        <v>5</v>
      </c>
      <c r="R14" s="8">
        <f t="shared" si="5"/>
        <v>1</v>
      </c>
      <c r="S14" s="8">
        <f>'Day 1 Cards'!U16</f>
        <v>5</v>
      </c>
      <c r="T14" s="8">
        <f t="shared" si="6"/>
        <v>6</v>
      </c>
      <c r="U14" s="8">
        <f>'Day 1 Cards'!AK16</f>
        <v>8</v>
      </c>
      <c r="V14" s="8">
        <f t="shared" si="7"/>
        <v>0</v>
      </c>
      <c r="W14" s="8">
        <f>SUM(V9:V14)</f>
        <v>1</v>
      </c>
      <c r="X14" s="170">
        <f t="shared" si="8"/>
        <v>-4</v>
      </c>
    </row>
    <row r="15" spans="1:27" x14ac:dyDescent="0.25">
      <c r="D15" s="170">
        <f t="shared" si="0"/>
        <v>4</v>
      </c>
      <c r="E15" s="8">
        <f>SUM(F9:F15)</f>
        <v>5</v>
      </c>
      <c r="F15" s="8">
        <f t="shared" si="1"/>
        <v>0</v>
      </c>
      <c r="G15" s="8">
        <f>'Day 1 Cards'!Z17</f>
        <v>8</v>
      </c>
      <c r="H15" s="8">
        <f>'DAY 1 INPUT'!B12</f>
        <v>7</v>
      </c>
      <c r="I15" s="8">
        <f>'Day 1 Cards'!AE17</f>
        <v>5</v>
      </c>
      <c r="J15" s="8">
        <f t="shared" si="2"/>
        <v>1</v>
      </c>
      <c r="K15" s="8">
        <f>SUM(J9:J15)</f>
        <v>1</v>
      </c>
      <c r="L15" s="170">
        <f t="shared" si="3"/>
        <v>-4</v>
      </c>
      <c r="P15" s="170">
        <f t="shared" si="4"/>
        <v>4</v>
      </c>
      <c r="Q15" s="8">
        <f>SUM(R9:R15)</f>
        <v>5</v>
      </c>
      <c r="R15" s="8">
        <f t="shared" si="5"/>
        <v>0</v>
      </c>
      <c r="S15" s="8">
        <f>'Day 1 Cards'!U17</f>
        <v>5</v>
      </c>
      <c r="T15" s="8">
        <f t="shared" si="6"/>
        <v>7</v>
      </c>
      <c r="U15" s="8">
        <f>'Day 1 Cards'!AK17</f>
        <v>5</v>
      </c>
      <c r="V15" s="8">
        <f t="shared" si="7"/>
        <v>0</v>
      </c>
      <c r="W15" s="8">
        <f>SUM(V9:V15)</f>
        <v>1</v>
      </c>
      <c r="X15" s="170">
        <f t="shared" si="8"/>
        <v>-4</v>
      </c>
    </row>
    <row r="16" spans="1:27" x14ac:dyDescent="0.25">
      <c r="D16" s="170">
        <f t="shared" si="0"/>
        <v>3</v>
      </c>
      <c r="E16" s="8">
        <f>SUM(F9:F16)</f>
        <v>5</v>
      </c>
      <c r="F16" s="8">
        <f t="shared" si="1"/>
        <v>0</v>
      </c>
      <c r="G16" s="8">
        <f>'Day 1 Cards'!Z18</f>
        <v>8</v>
      </c>
      <c r="H16" s="8">
        <f>'DAY 1 INPUT'!B13</f>
        <v>8</v>
      </c>
      <c r="I16" s="8">
        <f>'Day 1 Cards'!AE18</f>
        <v>6</v>
      </c>
      <c r="J16" s="8">
        <f t="shared" si="2"/>
        <v>1</v>
      </c>
      <c r="K16" s="8">
        <f>SUM(J9:J16)</f>
        <v>2</v>
      </c>
      <c r="L16" s="170">
        <f t="shared" si="3"/>
        <v>-3</v>
      </c>
      <c r="P16" s="170">
        <f t="shared" si="4"/>
        <v>3</v>
      </c>
      <c r="Q16" s="8">
        <f>SUM(R9:R16)</f>
        <v>5</v>
      </c>
      <c r="R16" s="8">
        <f t="shared" si="5"/>
        <v>0</v>
      </c>
      <c r="S16" s="8">
        <f>'Day 1 Cards'!U18</f>
        <v>7</v>
      </c>
      <c r="T16" s="8">
        <f t="shared" si="6"/>
        <v>8</v>
      </c>
      <c r="U16" s="8">
        <f>'Day 1 Cards'!AK18</f>
        <v>3</v>
      </c>
      <c r="V16" s="8">
        <f t="shared" si="7"/>
        <v>1</v>
      </c>
      <c r="W16" s="8">
        <f>SUM(V9:V16)</f>
        <v>2</v>
      </c>
      <c r="X16" s="170">
        <f t="shared" si="8"/>
        <v>-3</v>
      </c>
    </row>
    <row r="17" spans="3:25" x14ac:dyDescent="0.25">
      <c r="C17" s="46" t="s">
        <v>82</v>
      </c>
      <c r="D17" s="170">
        <f t="shared" si="0"/>
        <v>3</v>
      </c>
      <c r="E17" s="8">
        <f>SUM(F9:F17)</f>
        <v>5</v>
      </c>
      <c r="F17" s="8">
        <f t="shared" si="1"/>
        <v>0</v>
      </c>
      <c r="G17" s="8">
        <f>'Day 1 Cards'!Z19</f>
        <v>8</v>
      </c>
      <c r="H17" s="8">
        <f>'DAY 1 INPUT'!B14</f>
        <v>9</v>
      </c>
      <c r="I17" s="8">
        <f>'Day 1 Cards'!AE19</f>
        <v>8</v>
      </c>
      <c r="J17" s="8">
        <f t="shared" si="2"/>
        <v>0</v>
      </c>
      <c r="K17" s="8">
        <f>SUM(J9:J17)</f>
        <v>2</v>
      </c>
      <c r="L17" s="170">
        <f t="shared" si="3"/>
        <v>-3</v>
      </c>
      <c r="M17" s="46" t="s">
        <v>82</v>
      </c>
      <c r="O17" s="46" t="s">
        <v>82</v>
      </c>
      <c r="P17" s="170">
        <f t="shared" si="4"/>
        <v>2</v>
      </c>
      <c r="Q17" s="8">
        <f>SUM(R9:R17)</f>
        <v>5</v>
      </c>
      <c r="R17" s="8">
        <f t="shared" si="5"/>
        <v>0</v>
      </c>
      <c r="S17" s="8">
        <f>'Day 1 Cards'!U19</f>
        <v>8</v>
      </c>
      <c r="T17" s="8">
        <f t="shared" si="6"/>
        <v>9</v>
      </c>
      <c r="U17" s="8">
        <f>'Day 1 Cards'!AK19</f>
        <v>5</v>
      </c>
      <c r="V17" s="8">
        <f t="shared" si="7"/>
        <v>1</v>
      </c>
      <c r="W17" s="8">
        <f>SUM(V9:V17)</f>
        <v>3</v>
      </c>
      <c r="X17" s="170">
        <f t="shared" si="8"/>
        <v>-2</v>
      </c>
      <c r="Y17" s="46" t="s">
        <v>82</v>
      </c>
    </row>
    <row r="18" spans="3:25" x14ac:dyDescent="0.25">
      <c r="C18" s="183" t="str">
        <f>IF(D18&gt;8,"WIN"," ")</f>
        <v xml:space="preserve"> </v>
      </c>
      <c r="D18" s="170">
        <f t="shared" si="0"/>
        <v>4</v>
      </c>
      <c r="E18" s="8">
        <f>SUM(F9:F18)</f>
        <v>6</v>
      </c>
      <c r="F18" s="8">
        <f t="shared" ref="F18:F26" si="9">IF(G18&lt;I18,1,0)</f>
        <v>1</v>
      </c>
      <c r="G18" s="8">
        <f>'Day 1 Cards'!Z21</f>
        <v>3</v>
      </c>
      <c r="H18" s="8">
        <f>'DAY 1 INPUT'!B16</f>
        <v>10</v>
      </c>
      <c r="I18" s="8">
        <f>'Day 1 Cards'!AE21</f>
        <v>4</v>
      </c>
      <c r="J18" s="8">
        <f t="shared" ref="J18:J26" si="10">IF(I18&lt;G18,1,0)</f>
        <v>0</v>
      </c>
      <c r="K18" s="8">
        <f>SUM(J9:J18)</f>
        <v>2</v>
      </c>
      <c r="L18" s="170">
        <f t="shared" si="3"/>
        <v>-4</v>
      </c>
      <c r="M18" s="181" t="str">
        <f>IF(L18&gt;8,"WIN"," ")</f>
        <v xml:space="preserve"> </v>
      </c>
      <c r="N18" s="182"/>
      <c r="O18" s="183" t="str">
        <f>IF(P18&gt;8,"WIN"," ")</f>
        <v xml:space="preserve"> </v>
      </c>
      <c r="P18" s="170">
        <f t="shared" si="4"/>
        <v>2</v>
      </c>
      <c r="Q18" s="8">
        <f>SUM(R9:R18)</f>
        <v>5</v>
      </c>
      <c r="R18" s="8">
        <f t="shared" ref="R18:R26" si="11">IF(S18&lt;U18,1,0)</f>
        <v>0</v>
      </c>
      <c r="S18" s="8">
        <f>'Day 1 Cards'!U21</f>
        <v>3</v>
      </c>
      <c r="T18" s="8">
        <f t="shared" si="6"/>
        <v>10</v>
      </c>
      <c r="U18" s="8">
        <f>'Day 1 Cards'!AK21</f>
        <v>3</v>
      </c>
      <c r="V18" s="8">
        <f t="shared" ref="V18:V26" si="12">IF(U18&lt;S18,1,0)</f>
        <v>0</v>
      </c>
      <c r="W18" s="8">
        <f>SUM(V9:V18)</f>
        <v>3</v>
      </c>
      <c r="X18" s="170">
        <f t="shared" si="8"/>
        <v>-2</v>
      </c>
      <c r="Y18" s="181" t="str">
        <f>IF(X18&gt;8,"WIN"," ")</f>
        <v xml:space="preserve"> </v>
      </c>
    </row>
    <row r="19" spans="3:25" x14ac:dyDescent="0.25">
      <c r="C19" s="185" t="str">
        <f>IF(D19&gt;7,"WIN"," ")</f>
        <v xml:space="preserve"> </v>
      </c>
      <c r="D19" s="170">
        <f t="shared" si="0"/>
        <v>5</v>
      </c>
      <c r="E19" s="8">
        <f>SUM(F9:F19)</f>
        <v>7</v>
      </c>
      <c r="F19" s="8">
        <f t="shared" si="9"/>
        <v>1</v>
      </c>
      <c r="G19" s="8">
        <f>'Day 1 Cards'!Z22</f>
        <v>3</v>
      </c>
      <c r="H19" s="8">
        <f>'DAY 1 INPUT'!B17</f>
        <v>11</v>
      </c>
      <c r="I19" s="8">
        <f>'Day 1 Cards'!AE22</f>
        <v>4</v>
      </c>
      <c r="J19" s="8">
        <f t="shared" si="10"/>
        <v>0</v>
      </c>
      <c r="K19" s="8">
        <f>SUM(J9:J19)</f>
        <v>2</v>
      </c>
      <c r="L19" s="170">
        <f t="shared" si="3"/>
        <v>-5</v>
      </c>
      <c r="M19" s="184" t="str">
        <f>IF(L19&gt;7,"WIN"," ")</f>
        <v xml:space="preserve"> </v>
      </c>
      <c r="N19" s="182"/>
      <c r="O19" s="185" t="str">
        <f>IF(P19&gt;7,"WIN"," ")</f>
        <v xml:space="preserve"> </v>
      </c>
      <c r="P19" s="170">
        <f t="shared" si="4"/>
        <v>1</v>
      </c>
      <c r="Q19" s="8">
        <f>SUM(R9:R19)</f>
        <v>5</v>
      </c>
      <c r="R19" s="8">
        <f t="shared" si="11"/>
        <v>0</v>
      </c>
      <c r="S19" s="8">
        <f>'Day 1 Cards'!U22</f>
        <v>6</v>
      </c>
      <c r="T19" s="8">
        <f t="shared" si="6"/>
        <v>11</v>
      </c>
      <c r="U19" s="8">
        <f>'Day 1 Cards'!AK22</f>
        <v>5</v>
      </c>
      <c r="V19" s="8">
        <f t="shared" si="12"/>
        <v>1</v>
      </c>
      <c r="W19" s="8">
        <f>SUM(V9:V19)</f>
        <v>4</v>
      </c>
      <c r="X19" s="170">
        <f t="shared" si="8"/>
        <v>-1</v>
      </c>
      <c r="Y19" s="184" t="str">
        <f>IF(X19&gt;7,"WIN"," ")</f>
        <v xml:space="preserve"> </v>
      </c>
    </row>
    <row r="20" spans="3:25" x14ac:dyDescent="0.25">
      <c r="C20" s="185" t="str">
        <f>IF(D20&gt;6,"WIN"," ")</f>
        <v xml:space="preserve"> </v>
      </c>
      <c r="D20" s="170">
        <f t="shared" si="0"/>
        <v>5</v>
      </c>
      <c r="E20" s="8">
        <f>SUM(F9:F20)</f>
        <v>7</v>
      </c>
      <c r="F20" s="8">
        <f t="shared" si="9"/>
        <v>0</v>
      </c>
      <c r="G20" s="8">
        <f>'Day 1 Cards'!Z23</f>
        <v>5</v>
      </c>
      <c r="H20" s="8">
        <f>'DAY 1 INPUT'!B18</f>
        <v>12</v>
      </c>
      <c r="I20" s="8">
        <f>'Day 1 Cards'!AE23</f>
        <v>5</v>
      </c>
      <c r="J20" s="8">
        <f t="shared" si="10"/>
        <v>0</v>
      </c>
      <c r="K20" s="8">
        <f>SUM(J9:J20)</f>
        <v>2</v>
      </c>
      <c r="L20" s="170">
        <f t="shared" si="3"/>
        <v>-5</v>
      </c>
      <c r="M20" s="184" t="str">
        <f>IF(L20&gt;6,"WIN"," ")</f>
        <v xml:space="preserve"> </v>
      </c>
      <c r="N20" s="182"/>
      <c r="O20" s="185" t="str">
        <f>IF(P20&gt;6,"WIN"," ")</f>
        <v xml:space="preserve"> </v>
      </c>
      <c r="P20" s="170">
        <f t="shared" si="4"/>
        <v>0</v>
      </c>
      <c r="Q20" s="8">
        <f>SUM(R9:R20)</f>
        <v>5</v>
      </c>
      <c r="R20" s="8">
        <f t="shared" si="11"/>
        <v>0</v>
      </c>
      <c r="S20" s="8">
        <f>'Day 1 Cards'!U23</f>
        <v>8</v>
      </c>
      <c r="T20" s="8">
        <f t="shared" si="6"/>
        <v>12</v>
      </c>
      <c r="U20" s="8">
        <f>'Day 1 Cards'!AK23</f>
        <v>6</v>
      </c>
      <c r="V20" s="8">
        <f t="shared" si="12"/>
        <v>1</v>
      </c>
      <c r="W20" s="8">
        <f>SUM(V9:V20)</f>
        <v>5</v>
      </c>
      <c r="X20" s="170">
        <f t="shared" si="8"/>
        <v>0</v>
      </c>
      <c r="Y20" s="184" t="str">
        <f>IF(X20&gt;6,"WIN"," ")</f>
        <v xml:space="preserve"> </v>
      </c>
    </row>
    <row r="21" spans="3:25" x14ac:dyDescent="0.25">
      <c r="C21" s="185" t="str">
        <f>IF(D21&gt;5,"WIN"," ")</f>
        <v>WIN</v>
      </c>
      <c r="D21" s="170">
        <f t="shared" si="0"/>
        <v>6</v>
      </c>
      <c r="E21" s="8">
        <f>SUM(F9:F21)</f>
        <v>8</v>
      </c>
      <c r="F21" s="8">
        <f t="shared" si="9"/>
        <v>1</v>
      </c>
      <c r="G21" s="8">
        <f>'Day 1 Cards'!Z24</f>
        <v>5</v>
      </c>
      <c r="H21" s="8">
        <f>'DAY 1 INPUT'!B19</f>
        <v>13</v>
      </c>
      <c r="I21" s="8">
        <f>'Day 1 Cards'!AE24</f>
        <v>7</v>
      </c>
      <c r="J21" s="8">
        <f t="shared" si="10"/>
        <v>0</v>
      </c>
      <c r="K21" s="8">
        <f>SUM(J9:J21)</f>
        <v>2</v>
      </c>
      <c r="L21" s="170">
        <f t="shared" si="3"/>
        <v>-6</v>
      </c>
      <c r="M21" s="184" t="str">
        <f>IF(L21&gt;5,"WIN"," ")</f>
        <v xml:space="preserve"> </v>
      </c>
      <c r="N21" s="182"/>
      <c r="O21" s="185" t="str">
        <f>IF(P21&gt;5,"WIN"," ")</f>
        <v xml:space="preserve"> </v>
      </c>
      <c r="P21" s="170">
        <f t="shared" si="4"/>
        <v>1</v>
      </c>
      <c r="Q21" s="8">
        <f>SUM(R9:R21)</f>
        <v>6</v>
      </c>
      <c r="R21" s="8">
        <f t="shared" si="11"/>
        <v>1</v>
      </c>
      <c r="S21" s="8">
        <f>'Day 1 Cards'!U24</f>
        <v>3</v>
      </c>
      <c r="T21" s="8">
        <f t="shared" si="6"/>
        <v>13</v>
      </c>
      <c r="U21" s="8">
        <f>'Day 1 Cards'!AK24</f>
        <v>7</v>
      </c>
      <c r="V21" s="8">
        <f t="shared" si="12"/>
        <v>0</v>
      </c>
      <c r="W21" s="8">
        <f>SUM(V9:V21)</f>
        <v>5</v>
      </c>
      <c r="X21" s="170">
        <f t="shared" si="8"/>
        <v>-1</v>
      </c>
      <c r="Y21" s="184" t="str">
        <f>IF(X21&gt;5,"WIN"," ")</f>
        <v xml:space="preserve"> </v>
      </c>
    </row>
    <row r="22" spans="3:25" x14ac:dyDescent="0.25">
      <c r="C22" s="185" t="str">
        <f>IF(D22&gt;4,"WIN"," ")</f>
        <v>WIN</v>
      </c>
      <c r="D22" s="170">
        <f t="shared" si="0"/>
        <v>6</v>
      </c>
      <c r="E22" s="8">
        <f>SUM(F9:F22)</f>
        <v>8</v>
      </c>
      <c r="F22" s="8">
        <f t="shared" si="9"/>
        <v>0</v>
      </c>
      <c r="G22" s="8">
        <f>'Day 1 Cards'!Z25</f>
        <v>4</v>
      </c>
      <c r="H22" s="8">
        <f>'DAY 1 INPUT'!B20</f>
        <v>14</v>
      </c>
      <c r="I22" s="8">
        <f>'Day 1 Cards'!AE25</f>
        <v>4</v>
      </c>
      <c r="J22" s="8">
        <f t="shared" si="10"/>
        <v>0</v>
      </c>
      <c r="K22" s="8">
        <f>SUM(J9:J22)</f>
        <v>2</v>
      </c>
      <c r="L22" s="170">
        <f t="shared" si="3"/>
        <v>-6</v>
      </c>
      <c r="M22" s="184" t="str">
        <f>IF(L22&gt;4,"WIN"," ")</f>
        <v xml:space="preserve"> </v>
      </c>
      <c r="N22" s="182"/>
      <c r="O22" s="185" t="str">
        <f>IF(P22&gt;4,"WIN"," ")</f>
        <v xml:space="preserve"> </v>
      </c>
      <c r="P22" s="170">
        <f t="shared" si="4"/>
        <v>0</v>
      </c>
      <c r="Q22" s="8">
        <f>SUM(R9:R22)</f>
        <v>6</v>
      </c>
      <c r="R22" s="8">
        <f t="shared" si="11"/>
        <v>0</v>
      </c>
      <c r="S22" s="8">
        <f>'Day 1 Cards'!U25</f>
        <v>5</v>
      </c>
      <c r="T22" s="8">
        <f t="shared" si="6"/>
        <v>14</v>
      </c>
      <c r="U22" s="8">
        <f>'Day 1 Cards'!AK25</f>
        <v>2</v>
      </c>
      <c r="V22" s="8">
        <f t="shared" si="12"/>
        <v>1</v>
      </c>
      <c r="W22" s="8">
        <f>SUM(V9:V22)</f>
        <v>6</v>
      </c>
      <c r="X22" s="170">
        <f t="shared" si="8"/>
        <v>0</v>
      </c>
      <c r="Y22" s="184" t="str">
        <f>IF(X22&gt;4,"WIN"," ")</f>
        <v xml:space="preserve"> </v>
      </c>
    </row>
    <row r="23" spans="3:25" x14ac:dyDescent="0.25">
      <c r="C23" s="185" t="str">
        <f>IF(D23&gt;3,"WIN"," ")</f>
        <v>WIN</v>
      </c>
      <c r="D23" s="170">
        <f t="shared" si="0"/>
        <v>7</v>
      </c>
      <c r="E23" s="8">
        <f>SUM(F9:F23)</f>
        <v>9</v>
      </c>
      <c r="F23" s="8">
        <f t="shared" si="9"/>
        <v>1</v>
      </c>
      <c r="G23" s="8">
        <f>'Day 1 Cards'!Z26</f>
        <v>4</v>
      </c>
      <c r="H23" s="8">
        <f>'DAY 1 INPUT'!B21</f>
        <v>15</v>
      </c>
      <c r="I23" s="8">
        <f>'Day 1 Cards'!AE26</f>
        <v>6</v>
      </c>
      <c r="J23" s="8">
        <f t="shared" si="10"/>
        <v>0</v>
      </c>
      <c r="K23" s="8">
        <f>SUM(J9:J23)</f>
        <v>2</v>
      </c>
      <c r="L23" s="170">
        <f t="shared" si="3"/>
        <v>-7</v>
      </c>
      <c r="M23" s="184" t="str">
        <f>IF(L23&gt;3,"WIN"," ")</f>
        <v xml:space="preserve"> </v>
      </c>
      <c r="N23" s="182"/>
      <c r="O23" s="185" t="str">
        <f>IF(P23&gt;3,"WIN"," ")</f>
        <v xml:space="preserve"> </v>
      </c>
      <c r="P23" s="170">
        <f t="shared" si="4"/>
        <v>-1</v>
      </c>
      <c r="Q23" s="8">
        <f>SUM(R9:R23)</f>
        <v>6</v>
      </c>
      <c r="R23" s="8">
        <f t="shared" si="11"/>
        <v>0</v>
      </c>
      <c r="S23" s="8">
        <f>'Day 1 Cards'!U26</f>
        <v>7</v>
      </c>
      <c r="T23" s="8">
        <f t="shared" si="6"/>
        <v>15</v>
      </c>
      <c r="U23" s="8">
        <f>'Day 1 Cards'!AK26</f>
        <v>4</v>
      </c>
      <c r="V23" s="8">
        <f t="shared" si="12"/>
        <v>1</v>
      </c>
      <c r="W23" s="8">
        <f>SUM(V9:V23)</f>
        <v>7</v>
      </c>
      <c r="X23" s="170">
        <f t="shared" si="8"/>
        <v>1</v>
      </c>
      <c r="Y23" s="184" t="str">
        <f>IF(X23&gt;3,"WIN"," ")</f>
        <v xml:space="preserve"> </v>
      </c>
    </row>
    <row r="24" spans="3:25" x14ac:dyDescent="0.25">
      <c r="C24" s="185" t="str">
        <f>IF(D24&gt;2,"WIN"," ")</f>
        <v>WIN</v>
      </c>
      <c r="D24" s="170">
        <f t="shared" si="0"/>
        <v>6</v>
      </c>
      <c r="E24" s="8">
        <f>SUM(F9:F24)</f>
        <v>9</v>
      </c>
      <c r="F24" s="8">
        <f t="shared" si="9"/>
        <v>0</v>
      </c>
      <c r="G24" s="8">
        <f>'Day 1 Cards'!Z27</f>
        <v>5</v>
      </c>
      <c r="H24" s="8">
        <f>'DAY 1 INPUT'!B22</f>
        <v>16</v>
      </c>
      <c r="I24" s="8">
        <f>'Day 1 Cards'!AE27</f>
        <v>3</v>
      </c>
      <c r="J24" s="8">
        <f t="shared" si="10"/>
        <v>1</v>
      </c>
      <c r="K24" s="8">
        <f>SUM(J9:J24)</f>
        <v>3</v>
      </c>
      <c r="L24" s="170">
        <f t="shared" si="3"/>
        <v>-6</v>
      </c>
      <c r="M24" s="184" t="str">
        <f>IF(L24&gt;2,"WIN"," ")</f>
        <v xml:space="preserve"> </v>
      </c>
      <c r="N24" s="182"/>
      <c r="O24" s="185" t="str">
        <f>IF(P24&gt;2,"WIN"," ")</f>
        <v xml:space="preserve"> </v>
      </c>
      <c r="P24" s="170">
        <f t="shared" si="4"/>
        <v>-2</v>
      </c>
      <c r="Q24" s="8">
        <f>SUM(R9:R24)</f>
        <v>6</v>
      </c>
      <c r="R24" s="8">
        <f t="shared" si="11"/>
        <v>0</v>
      </c>
      <c r="S24" s="8">
        <f>'Day 1 Cards'!U27</f>
        <v>6</v>
      </c>
      <c r="T24" s="8">
        <f t="shared" si="6"/>
        <v>16</v>
      </c>
      <c r="U24" s="8">
        <f>'Day 1 Cards'!AK27</f>
        <v>5</v>
      </c>
      <c r="V24" s="8">
        <f t="shared" si="12"/>
        <v>1</v>
      </c>
      <c r="W24" s="8">
        <f>SUM(V9:V24)</f>
        <v>8</v>
      </c>
      <c r="X24" s="170">
        <f t="shared" si="8"/>
        <v>2</v>
      </c>
      <c r="Y24" s="184" t="str">
        <f>IF(X24&gt;2,"WIN"," ")</f>
        <v xml:space="preserve"> </v>
      </c>
    </row>
    <row r="25" spans="3:25" x14ac:dyDescent="0.25">
      <c r="C25" s="185" t="str">
        <f>IF(D25&gt;1,"WIN"," ")</f>
        <v>WIN</v>
      </c>
      <c r="D25" s="170">
        <f t="shared" si="0"/>
        <v>7</v>
      </c>
      <c r="E25" s="8">
        <f>SUM(F9:F25)</f>
        <v>10</v>
      </c>
      <c r="F25" s="8">
        <f t="shared" si="9"/>
        <v>1</v>
      </c>
      <c r="G25" s="8">
        <f>'Day 1 Cards'!Z28</f>
        <v>3</v>
      </c>
      <c r="H25" s="8">
        <f>'DAY 1 INPUT'!B23</f>
        <v>17</v>
      </c>
      <c r="I25" s="8">
        <f>'Day 1 Cards'!AE28</f>
        <v>7</v>
      </c>
      <c r="J25" s="8">
        <f t="shared" si="10"/>
        <v>0</v>
      </c>
      <c r="K25" s="8">
        <f>SUM(J9:J25)</f>
        <v>3</v>
      </c>
      <c r="L25" s="170">
        <f t="shared" si="3"/>
        <v>-7</v>
      </c>
      <c r="M25" s="184" t="str">
        <f>IF(L25&gt;1,"WIN"," ")</f>
        <v xml:space="preserve"> </v>
      </c>
      <c r="N25" s="182"/>
      <c r="O25" s="185" t="str">
        <f>IF(P25&gt;1,"WIN"," ")</f>
        <v xml:space="preserve"> </v>
      </c>
      <c r="P25" s="170">
        <f t="shared" si="4"/>
        <v>-3</v>
      </c>
      <c r="Q25" s="8">
        <f>SUM(R9:R25)</f>
        <v>6</v>
      </c>
      <c r="R25" s="8">
        <f t="shared" si="11"/>
        <v>0</v>
      </c>
      <c r="S25" s="8">
        <f>'Day 1 Cards'!U28</f>
        <v>7</v>
      </c>
      <c r="T25" s="8">
        <f t="shared" si="6"/>
        <v>17</v>
      </c>
      <c r="U25" s="8">
        <f>'Day 1 Cards'!AK28</f>
        <v>4</v>
      </c>
      <c r="V25" s="8">
        <f t="shared" si="12"/>
        <v>1</v>
      </c>
      <c r="W25" s="8">
        <f>SUM(V9:V25)</f>
        <v>9</v>
      </c>
      <c r="X25" s="170">
        <f t="shared" si="8"/>
        <v>3</v>
      </c>
      <c r="Y25" s="184" t="str">
        <f>IF(X25&gt;1,"WIN"," ")</f>
        <v>WIN</v>
      </c>
    </row>
    <row r="26" spans="3:25" x14ac:dyDescent="0.25">
      <c r="C26" s="187" t="str">
        <f>IF(D26&gt;0,"WIN"," ")</f>
        <v>WIN</v>
      </c>
      <c r="D26" s="170">
        <f t="shared" si="0"/>
        <v>8</v>
      </c>
      <c r="E26" s="8">
        <f>SUM(F9:F26)</f>
        <v>11</v>
      </c>
      <c r="F26" s="8">
        <f t="shared" si="9"/>
        <v>1</v>
      </c>
      <c r="G26" s="8">
        <f>'Day 1 Cards'!Z29</f>
        <v>7</v>
      </c>
      <c r="H26" s="8">
        <f>'DAY 1 INPUT'!B24</f>
        <v>18</v>
      </c>
      <c r="I26" s="8">
        <f>'Day 1 Cards'!AE29</f>
        <v>8</v>
      </c>
      <c r="J26" s="8">
        <f t="shared" si="10"/>
        <v>0</v>
      </c>
      <c r="K26" s="8">
        <f>SUM(J9:J26)</f>
        <v>3</v>
      </c>
      <c r="L26" s="170">
        <f t="shared" si="3"/>
        <v>-8</v>
      </c>
      <c r="M26" s="186" t="str">
        <f>IF(L26&gt;0,"WIN"," ")</f>
        <v xml:space="preserve"> </v>
      </c>
      <c r="N26" s="182"/>
      <c r="O26" s="187" t="str">
        <f>IF(P26&gt;0,"WIN"," ")</f>
        <v xml:space="preserve"> </v>
      </c>
      <c r="P26" s="170">
        <f t="shared" si="4"/>
        <v>-3</v>
      </c>
      <c r="Q26" s="8">
        <f>SUM(R9:R26)</f>
        <v>6</v>
      </c>
      <c r="R26" s="8">
        <f t="shared" si="11"/>
        <v>0</v>
      </c>
      <c r="S26" s="8">
        <f>'Day 1 Cards'!U29</f>
        <v>6</v>
      </c>
      <c r="T26" s="8">
        <f t="shared" si="6"/>
        <v>18</v>
      </c>
      <c r="U26" s="8">
        <f>'Day 1 Cards'!AK29</f>
        <v>6</v>
      </c>
      <c r="V26" s="8">
        <f t="shared" si="12"/>
        <v>0</v>
      </c>
      <c r="W26" s="8">
        <f>SUM(V9:V26)</f>
        <v>9</v>
      </c>
      <c r="X26" s="170">
        <f t="shared" si="8"/>
        <v>3</v>
      </c>
      <c r="Y26" s="186" t="str">
        <f>IF(X26&gt;0,"WIN"," ")</f>
        <v>WIN</v>
      </c>
    </row>
    <row r="27" spans="3:25" x14ac:dyDescent="0.25">
      <c r="C27" s="46">
        <f>IF(C26="WIN",1,0)</f>
        <v>1</v>
      </c>
      <c r="M27" s="46">
        <f>IF(M26="WIN",1,0)</f>
        <v>0</v>
      </c>
      <c r="O27" s="46">
        <f>IF(O26="WIN",1,0)</f>
        <v>0</v>
      </c>
      <c r="Y27" s="46">
        <f>IF(Y26="WIN",1,0)</f>
        <v>1</v>
      </c>
    </row>
    <row r="28" spans="3:25" ht="15.75" x14ac:dyDescent="0.25">
      <c r="C28" s="46">
        <f>IF(D26=L26,0.5,0)</f>
        <v>0</v>
      </c>
      <c r="F28" s="170">
        <f>SUM(C27:C28)</f>
        <v>1</v>
      </c>
      <c r="G28" s="208" t="s">
        <v>5</v>
      </c>
      <c r="I28" s="209" t="s">
        <v>70</v>
      </c>
      <c r="J28" s="170">
        <f>SUM(M27:M28)</f>
        <v>0</v>
      </c>
      <c r="M28" s="46">
        <f>C28</f>
        <v>0</v>
      </c>
      <c r="O28" s="46">
        <f>IF(P26=X26,0.5,0)</f>
        <v>0</v>
      </c>
      <c r="R28" s="170">
        <f>SUM(O27:O28)</f>
        <v>0</v>
      </c>
      <c r="S28" s="208" t="s">
        <v>21</v>
      </c>
      <c r="U28" s="209" t="s">
        <v>75</v>
      </c>
      <c r="V28" s="170">
        <f>SUM(Y27:Y28)</f>
        <v>1</v>
      </c>
      <c r="Y28" s="46">
        <f>O28</f>
        <v>0</v>
      </c>
    </row>
    <row r="31" spans="3:25" x14ac:dyDescent="0.25"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</row>
    <row r="34" spans="1:27" ht="26.25" x14ac:dyDescent="0.4">
      <c r="A34" s="279" t="s">
        <v>98</v>
      </c>
      <c r="B34" s="188"/>
      <c r="D34" s="169" t="s">
        <v>79</v>
      </c>
      <c r="E34" s="46" t="s">
        <v>24</v>
      </c>
      <c r="F34" s="46" t="s">
        <v>0</v>
      </c>
      <c r="G34" s="176" t="s">
        <v>20</v>
      </c>
      <c r="H34" s="46" t="s">
        <v>74</v>
      </c>
      <c r="I34" s="175" t="s">
        <v>72</v>
      </c>
      <c r="J34" s="46" t="s">
        <v>0</v>
      </c>
      <c r="K34" s="46" t="s">
        <v>24</v>
      </c>
      <c r="L34" s="169" t="s">
        <v>79</v>
      </c>
      <c r="P34" s="169" t="s">
        <v>79</v>
      </c>
      <c r="Q34" s="46" t="s">
        <v>24</v>
      </c>
      <c r="R34" s="46" t="s">
        <v>0</v>
      </c>
      <c r="S34" s="176" t="s">
        <v>73</v>
      </c>
      <c r="T34" s="46" t="s">
        <v>74</v>
      </c>
      <c r="U34" s="175" t="s">
        <v>16</v>
      </c>
      <c r="V34" s="46" t="s">
        <v>0</v>
      </c>
      <c r="W34" s="46" t="s">
        <v>24</v>
      </c>
      <c r="X34" s="169" t="s">
        <v>79</v>
      </c>
      <c r="Z34" s="279" t="s">
        <v>97</v>
      </c>
      <c r="AA34" s="280"/>
    </row>
    <row r="35" spans="1:27" x14ac:dyDescent="0.25">
      <c r="D35" s="169" t="s">
        <v>80</v>
      </c>
      <c r="E35" s="46" t="s">
        <v>78</v>
      </c>
      <c r="F35" s="46" t="s">
        <v>78</v>
      </c>
      <c r="G35" s="46" t="s">
        <v>77</v>
      </c>
      <c r="H35" s="46" t="s">
        <v>76</v>
      </c>
      <c r="I35" s="46" t="s">
        <v>77</v>
      </c>
      <c r="J35" s="46" t="s">
        <v>78</v>
      </c>
      <c r="K35" s="46" t="s">
        <v>78</v>
      </c>
      <c r="L35" s="169" t="s">
        <v>80</v>
      </c>
      <c r="P35" s="169" t="s">
        <v>80</v>
      </c>
      <c r="Q35" s="46" t="s">
        <v>78</v>
      </c>
      <c r="R35" s="46" t="s">
        <v>78</v>
      </c>
      <c r="S35" s="46" t="s">
        <v>77</v>
      </c>
      <c r="T35" s="46" t="s">
        <v>76</v>
      </c>
      <c r="U35" s="46" t="s">
        <v>77</v>
      </c>
      <c r="V35" s="46" t="s">
        <v>78</v>
      </c>
      <c r="W35" s="46" t="s">
        <v>78</v>
      </c>
      <c r="X35" s="169" t="s">
        <v>80</v>
      </c>
    </row>
    <row r="36" spans="1:27" x14ac:dyDescent="0.25">
      <c r="D36" s="170">
        <f>E36-K36</f>
        <v>1</v>
      </c>
      <c r="E36" s="8">
        <f>F36</f>
        <v>1</v>
      </c>
      <c r="F36" s="8">
        <f>IF(G36&lt;I36,1,0)</f>
        <v>1</v>
      </c>
      <c r="G36" s="8">
        <f>'Day 1 Cards'!AE46</f>
        <v>4</v>
      </c>
      <c r="H36" s="8">
        <f t="shared" ref="H36:H53" si="13">H9</f>
        <v>1</v>
      </c>
      <c r="I36" s="8">
        <f>'Day 1 Cards'!U46</f>
        <v>5</v>
      </c>
      <c r="J36" s="8">
        <f>IF(I36&lt;G36,1,0)</f>
        <v>0</v>
      </c>
      <c r="K36" s="8">
        <f>J36</f>
        <v>0</v>
      </c>
      <c r="L36" s="170">
        <f>K36-E36</f>
        <v>-1</v>
      </c>
      <c r="P36" s="170">
        <f>Q36-W36</f>
        <v>1</v>
      </c>
      <c r="Q36" s="8">
        <f>R36</f>
        <v>1</v>
      </c>
      <c r="R36" s="8">
        <f>IF(S36&lt;U36,1,0)</f>
        <v>1</v>
      </c>
      <c r="S36" s="8">
        <f>'Day 1 Cards'!AK46</f>
        <v>3</v>
      </c>
      <c r="T36" s="8">
        <f>H36</f>
        <v>1</v>
      </c>
      <c r="U36" s="8">
        <f>'Day 1 Cards'!Z46</f>
        <v>4</v>
      </c>
      <c r="V36" s="8">
        <f>IF(U36&lt;S36,1,0)</f>
        <v>0</v>
      </c>
      <c r="W36" s="8">
        <f>V36</f>
        <v>0</v>
      </c>
      <c r="X36" s="170">
        <f>W36-Q36</f>
        <v>-1</v>
      </c>
    </row>
    <row r="37" spans="1:27" x14ac:dyDescent="0.25">
      <c r="D37" s="170">
        <f t="shared" ref="D37:D53" si="14">E37-K37</f>
        <v>1</v>
      </c>
      <c r="E37" s="8">
        <f>SUM(F36:F37)</f>
        <v>1</v>
      </c>
      <c r="F37" s="8">
        <f t="shared" ref="F37:F44" si="15">IF(G37&lt;I37,1,0)</f>
        <v>0</v>
      </c>
      <c r="G37" s="8">
        <f>'Day 1 Cards'!AE47</f>
        <v>4</v>
      </c>
      <c r="H37" s="8">
        <f t="shared" si="13"/>
        <v>2</v>
      </c>
      <c r="I37" s="8">
        <f>'Day 1 Cards'!U47</f>
        <v>4</v>
      </c>
      <c r="J37" s="8">
        <f t="shared" ref="J37:J44" si="16">IF(I37&lt;G37,1,0)</f>
        <v>0</v>
      </c>
      <c r="K37" s="8">
        <f>SUM(J36:J37)</f>
        <v>0</v>
      </c>
      <c r="L37" s="170">
        <f t="shared" ref="L37:L53" si="17">K37-E37</f>
        <v>-1</v>
      </c>
      <c r="P37" s="170">
        <f t="shared" ref="P37:P53" si="18">Q37-W37</f>
        <v>2</v>
      </c>
      <c r="Q37" s="8">
        <f>SUM(R36:R37)</f>
        <v>2</v>
      </c>
      <c r="R37" s="8">
        <f t="shared" ref="R37:R44" si="19">IF(S37&lt;U37,1,0)</f>
        <v>1</v>
      </c>
      <c r="S37" s="8">
        <f>'Day 1 Cards'!AK47</f>
        <v>4</v>
      </c>
      <c r="T37" s="8">
        <f t="shared" ref="T37:T53" si="20">H37</f>
        <v>2</v>
      </c>
      <c r="U37" s="8">
        <f>'Day 1 Cards'!Z47</f>
        <v>5</v>
      </c>
      <c r="V37" s="8">
        <f t="shared" ref="V37:V44" si="21">IF(U37&lt;S37,1,0)</f>
        <v>0</v>
      </c>
      <c r="W37" s="8">
        <f>SUM(V36:V37)</f>
        <v>0</v>
      </c>
      <c r="X37" s="170">
        <f t="shared" ref="X37:X53" si="22">W37-Q37</f>
        <v>-2</v>
      </c>
    </row>
    <row r="38" spans="1:27" x14ac:dyDescent="0.25">
      <c r="D38" s="170">
        <f t="shared" si="14"/>
        <v>2</v>
      </c>
      <c r="E38" s="8">
        <f>SUM(F36:F38)</f>
        <v>2</v>
      </c>
      <c r="F38" s="8">
        <f t="shared" si="15"/>
        <v>1</v>
      </c>
      <c r="G38" s="8">
        <f>'Day 1 Cards'!AE48</f>
        <v>5</v>
      </c>
      <c r="H38" s="8">
        <f t="shared" si="13"/>
        <v>3</v>
      </c>
      <c r="I38" s="8">
        <f>'Day 1 Cards'!U48</f>
        <v>6</v>
      </c>
      <c r="J38" s="8">
        <f t="shared" si="16"/>
        <v>0</v>
      </c>
      <c r="K38" s="8">
        <f>SUM(J36:J38)</f>
        <v>0</v>
      </c>
      <c r="L38" s="170">
        <f t="shared" si="17"/>
        <v>-2</v>
      </c>
      <c r="P38" s="170">
        <f t="shared" si="18"/>
        <v>2</v>
      </c>
      <c r="Q38" s="8">
        <f>SUM(R36:R38)</f>
        <v>2</v>
      </c>
      <c r="R38" s="8">
        <f t="shared" si="19"/>
        <v>0</v>
      </c>
      <c r="S38" s="8">
        <f>'Day 1 Cards'!AK48</f>
        <v>6</v>
      </c>
      <c r="T38" s="8">
        <f t="shared" si="20"/>
        <v>3</v>
      </c>
      <c r="U38" s="8">
        <f>'Day 1 Cards'!Z48</f>
        <v>6</v>
      </c>
      <c r="V38" s="8">
        <f t="shared" si="21"/>
        <v>0</v>
      </c>
      <c r="W38" s="8">
        <f>SUM(V36:V38)</f>
        <v>0</v>
      </c>
      <c r="X38" s="170">
        <f t="shared" si="22"/>
        <v>-2</v>
      </c>
    </row>
    <row r="39" spans="1:27" x14ac:dyDescent="0.25">
      <c r="D39" s="170">
        <f t="shared" si="14"/>
        <v>3</v>
      </c>
      <c r="E39" s="8">
        <f>SUM(F36:F39)</f>
        <v>3</v>
      </c>
      <c r="F39" s="8">
        <f t="shared" si="15"/>
        <v>1</v>
      </c>
      <c r="G39" s="8">
        <f>'Day 1 Cards'!AE49</f>
        <v>5</v>
      </c>
      <c r="H39" s="8">
        <f t="shared" si="13"/>
        <v>4</v>
      </c>
      <c r="I39" s="8">
        <f>'Day 1 Cards'!U49</f>
        <v>6</v>
      </c>
      <c r="J39" s="8">
        <f t="shared" si="16"/>
        <v>0</v>
      </c>
      <c r="K39" s="8">
        <f>SUM(J36:J39)</f>
        <v>0</v>
      </c>
      <c r="L39" s="170">
        <f t="shared" si="17"/>
        <v>-3</v>
      </c>
      <c r="P39" s="170">
        <f t="shared" si="18"/>
        <v>1</v>
      </c>
      <c r="Q39" s="8">
        <f>SUM(R36:R39)</f>
        <v>2</v>
      </c>
      <c r="R39" s="8">
        <f t="shared" si="19"/>
        <v>0</v>
      </c>
      <c r="S39" s="8">
        <f>'Day 1 Cards'!AK49</f>
        <v>7</v>
      </c>
      <c r="T39" s="8">
        <f t="shared" si="20"/>
        <v>4</v>
      </c>
      <c r="U39" s="8">
        <f>'Day 1 Cards'!Z49</f>
        <v>5</v>
      </c>
      <c r="V39" s="8">
        <f t="shared" si="21"/>
        <v>1</v>
      </c>
      <c r="W39" s="8">
        <f>SUM(V36:V39)</f>
        <v>1</v>
      </c>
      <c r="X39" s="170">
        <f t="shared" si="22"/>
        <v>-1</v>
      </c>
    </row>
    <row r="40" spans="1:27" x14ac:dyDescent="0.25">
      <c r="B40" s="177"/>
      <c r="D40" s="170">
        <f t="shared" si="14"/>
        <v>4</v>
      </c>
      <c r="E40" s="8">
        <f>SUM(F36:F40)</f>
        <v>4</v>
      </c>
      <c r="F40" s="8">
        <f t="shared" si="15"/>
        <v>1</v>
      </c>
      <c r="G40" s="8">
        <f>'Day 1 Cards'!AE50</f>
        <v>5</v>
      </c>
      <c r="H40" s="8">
        <f t="shared" si="13"/>
        <v>5</v>
      </c>
      <c r="I40" s="8">
        <f>'Day 1 Cards'!U50</f>
        <v>7</v>
      </c>
      <c r="J40" s="8">
        <f t="shared" si="16"/>
        <v>0</v>
      </c>
      <c r="K40" s="8">
        <f>SUM(J36:J40)</f>
        <v>0</v>
      </c>
      <c r="L40" s="170">
        <f t="shared" si="17"/>
        <v>-4</v>
      </c>
      <c r="P40" s="170">
        <f t="shared" si="18"/>
        <v>0</v>
      </c>
      <c r="Q40" s="8">
        <f>SUM(R36:R40)</f>
        <v>2</v>
      </c>
      <c r="R40" s="8">
        <f t="shared" si="19"/>
        <v>0</v>
      </c>
      <c r="S40" s="8">
        <f>'Day 1 Cards'!AK50</f>
        <v>6</v>
      </c>
      <c r="T40" s="8">
        <f t="shared" si="20"/>
        <v>5</v>
      </c>
      <c r="U40" s="8">
        <f>'Day 1 Cards'!Z50</f>
        <v>3</v>
      </c>
      <c r="V40" s="8">
        <f t="shared" si="21"/>
        <v>1</v>
      </c>
      <c r="W40" s="8">
        <f>SUM(V36:V40)</f>
        <v>2</v>
      </c>
      <c r="X40" s="170">
        <f t="shared" si="22"/>
        <v>0</v>
      </c>
    </row>
    <row r="41" spans="1:27" x14ac:dyDescent="0.25">
      <c r="B41" s="177"/>
      <c r="D41" s="170">
        <f t="shared" si="14"/>
        <v>3</v>
      </c>
      <c r="E41" s="8">
        <f>SUM(F36:F41)</f>
        <v>4</v>
      </c>
      <c r="F41" s="8">
        <f t="shared" si="15"/>
        <v>0</v>
      </c>
      <c r="G41" s="8">
        <f>'Day 1 Cards'!AE51</f>
        <v>5</v>
      </c>
      <c r="H41" s="8">
        <f t="shared" si="13"/>
        <v>6</v>
      </c>
      <c r="I41" s="8">
        <f>'Day 1 Cards'!U51</f>
        <v>3</v>
      </c>
      <c r="J41" s="8">
        <f t="shared" si="16"/>
        <v>1</v>
      </c>
      <c r="K41" s="8">
        <f>SUM(J36:J41)</f>
        <v>1</v>
      </c>
      <c r="L41" s="170">
        <f t="shared" si="17"/>
        <v>-3</v>
      </c>
      <c r="P41" s="170">
        <f t="shared" si="18"/>
        <v>1</v>
      </c>
      <c r="Q41" s="8">
        <f>SUM(R36:R41)</f>
        <v>3</v>
      </c>
      <c r="R41" s="8">
        <f t="shared" si="19"/>
        <v>1</v>
      </c>
      <c r="S41" s="8">
        <f>'Day 1 Cards'!AK51</f>
        <v>2</v>
      </c>
      <c r="T41" s="8">
        <f t="shared" si="20"/>
        <v>6</v>
      </c>
      <c r="U41" s="8">
        <f>'Day 1 Cards'!Z51</f>
        <v>7</v>
      </c>
      <c r="V41" s="8">
        <f t="shared" si="21"/>
        <v>0</v>
      </c>
      <c r="W41" s="8">
        <f>SUM(V36:V41)</f>
        <v>2</v>
      </c>
      <c r="X41" s="170">
        <f t="shared" si="22"/>
        <v>-1</v>
      </c>
    </row>
    <row r="42" spans="1:27" x14ac:dyDescent="0.25">
      <c r="B42" s="177"/>
      <c r="D42" s="170">
        <f t="shared" si="14"/>
        <v>3</v>
      </c>
      <c r="E42" s="8">
        <f>SUM(F36:F42)</f>
        <v>4</v>
      </c>
      <c r="F42" s="8">
        <f t="shared" si="15"/>
        <v>0</v>
      </c>
      <c r="G42" s="8">
        <f>'Day 1 Cards'!AE52</f>
        <v>5</v>
      </c>
      <c r="H42" s="8">
        <f t="shared" si="13"/>
        <v>7</v>
      </c>
      <c r="I42" s="8">
        <f>'Day 1 Cards'!U52</f>
        <v>5</v>
      </c>
      <c r="J42" s="8">
        <f t="shared" si="16"/>
        <v>0</v>
      </c>
      <c r="K42" s="8">
        <f>SUM(J36:J42)</f>
        <v>1</v>
      </c>
      <c r="L42" s="170">
        <f t="shared" si="17"/>
        <v>-3</v>
      </c>
      <c r="P42" s="170">
        <f t="shared" si="18"/>
        <v>0</v>
      </c>
      <c r="Q42" s="8">
        <f>SUM(R36:R42)</f>
        <v>3</v>
      </c>
      <c r="R42" s="8">
        <f t="shared" si="19"/>
        <v>0</v>
      </c>
      <c r="S42" s="8">
        <f>'Day 1 Cards'!AK52</f>
        <v>6</v>
      </c>
      <c r="T42" s="8">
        <f t="shared" si="20"/>
        <v>7</v>
      </c>
      <c r="U42" s="8">
        <f>'Day 1 Cards'!Z52</f>
        <v>3</v>
      </c>
      <c r="V42" s="8">
        <f t="shared" si="21"/>
        <v>1</v>
      </c>
      <c r="W42" s="8">
        <f>SUM(V36:V42)</f>
        <v>3</v>
      </c>
      <c r="X42" s="170">
        <f t="shared" si="22"/>
        <v>0</v>
      </c>
    </row>
    <row r="43" spans="1:27" x14ac:dyDescent="0.25">
      <c r="B43" s="177"/>
      <c r="D43" s="170">
        <f t="shared" si="14"/>
        <v>4</v>
      </c>
      <c r="E43" s="8">
        <f>SUM(F36:F43)</f>
        <v>5</v>
      </c>
      <c r="F43" s="8">
        <f t="shared" si="15"/>
        <v>1</v>
      </c>
      <c r="G43" s="8">
        <f>'Day 1 Cards'!AE53</f>
        <v>6</v>
      </c>
      <c r="H43" s="8">
        <f t="shared" si="13"/>
        <v>8</v>
      </c>
      <c r="I43" s="8">
        <f>'Day 1 Cards'!U53</f>
        <v>7</v>
      </c>
      <c r="J43" s="8">
        <f t="shared" si="16"/>
        <v>0</v>
      </c>
      <c r="K43" s="8">
        <f>SUM(J36:J43)</f>
        <v>1</v>
      </c>
      <c r="L43" s="170">
        <f t="shared" si="17"/>
        <v>-4</v>
      </c>
      <c r="P43" s="170">
        <f t="shared" si="18"/>
        <v>1</v>
      </c>
      <c r="Q43" s="8">
        <f>SUM(R36:R43)</f>
        <v>4</v>
      </c>
      <c r="R43" s="8">
        <f t="shared" si="19"/>
        <v>1</v>
      </c>
      <c r="S43" s="8">
        <f>'Day 1 Cards'!AK53</f>
        <v>5</v>
      </c>
      <c r="T43" s="8">
        <f t="shared" si="20"/>
        <v>8</v>
      </c>
      <c r="U43" s="8">
        <f>'Day 1 Cards'!Z53</f>
        <v>7</v>
      </c>
      <c r="V43" s="8">
        <f t="shared" si="21"/>
        <v>0</v>
      </c>
      <c r="W43" s="8">
        <f>SUM(V36:V43)</f>
        <v>3</v>
      </c>
      <c r="X43" s="170">
        <f t="shared" si="22"/>
        <v>-1</v>
      </c>
    </row>
    <row r="44" spans="1:27" x14ac:dyDescent="0.25">
      <c r="B44" s="177"/>
      <c r="C44" s="46" t="s">
        <v>82</v>
      </c>
      <c r="D44" s="170">
        <f t="shared" si="14"/>
        <v>5</v>
      </c>
      <c r="E44" s="8">
        <f>SUM(F36:F44)</f>
        <v>6</v>
      </c>
      <c r="F44" s="8">
        <f t="shared" si="15"/>
        <v>1</v>
      </c>
      <c r="G44" s="8">
        <f>'Day 1 Cards'!AE54</f>
        <v>3</v>
      </c>
      <c r="H44" s="8">
        <f t="shared" si="13"/>
        <v>9</v>
      </c>
      <c r="I44" s="8">
        <f>'Day 1 Cards'!U54</f>
        <v>4</v>
      </c>
      <c r="J44" s="8">
        <f t="shared" si="16"/>
        <v>0</v>
      </c>
      <c r="K44" s="8">
        <f>SUM(J36:J44)</f>
        <v>1</v>
      </c>
      <c r="L44" s="170">
        <f t="shared" si="17"/>
        <v>-5</v>
      </c>
      <c r="M44" s="46" t="s">
        <v>82</v>
      </c>
      <c r="O44" s="46" t="s">
        <v>82</v>
      </c>
      <c r="P44" s="170">
        <f t="shared" si="18"/>
        <v>1</v>
      </c>
      <c r="Q44" s="8">
        <f>SUM(R36:R44)</f>
        <v>4</v>
      </c>
      <c r="R44" s="8">
        <f t="shared" si="19"/>
        <v>0</v>
      </c>
      <c r="S44" s="8">
        <f>'Day 1 Cards'!AK54</f>
        <v>7</v>
      </c>
      <c r="T44" s="8">
        <f t="shared" si="20"/>
        <v>9</v>
      </c>
      <c r="U44" s="8">
        <f>'Day 1 Cards'!Z54</f>
        <v>7</v>
      </c>
      <c r="V44" s="8">
        <f t="shared" si="21"/>
        <v>0</v>
      </c>
      <c r="W44" s="8">
        <f>SUM(V36:V44)</f>
        <v>3</v>
      </c>
      <c r="X44" s="170">
        <f t="shared" si="22"/>
        <v>-1</v>
      </c>
      <c r="Y44" s="46" t="s">
        <v>82</v>
      </c>
    </row>
    <row r="45" spans="1:27" x14ac:dyDescent="0.25">
      <c r="B45" s="177"/>
      <c r="C45" s="183" t="str">
        <f>IF(D45&gt;8,"WIN"," ")</f>
        <v xml:space="preserve"> </v>
      </c>
      <c r="D45" s="170">
        <f t="shared" si="14"/>
        <v>5</v>
      </c>
      <c r="E45" s="8">
        <f>SUM(F36:F45)</f>
        <v>6</v>
      </c>
      <c r="F45" s="8">
        <f t="shared" ref="F45:F53" si="23">IF(G45&lt;I45,1,0)</f>
        <v>0</v>
      </c>
      <c r="G45" s="8">
        <f>'Day 1 Cards'!AE56</f>
        <v>3</v>
      </c>
      <c r="H45" s="8">
        <f t="shared" si="13"/>
        <v>10</v>
      </c>
      <c r="I45" s="8">
        <f>'Day 1 Cards'!U56</f>
        <v>3</v>
      </c>
      <c r="J45" s="8">
        <f t="shared" ref="J45:J53" si="24">IF(I45&lt;G45,1,0)</f>
        <v>0</v>
      </c>
      <c r="K45" s="8">
        <f>SUM(J36:J45)</f>
        <v>1</v>
      </c>
      <c r="L45" s="170">
        <f t="shared" si="17"/>
        <v>-5</v>
      </c>
      <c r="M45" s="181" t="str">
        <f>IF(L45&gt;8,"WIN"," ")</f>
        <v xml:space="preserve"> </v>
      </c>
      <c r="N45" s="182"/>
      <c r="O45" s="183" t="str">
        <f>IF(P45&gt;8,"WIN"," ")</f>
        <v xml:space="preserve"> </v>
      </c>
      <c r="P45" s="170">
        <f t="shared" si="18"/>
        <v>2</v>
      </c>
      <c r="Q45" s="8">
        <f>SUM(R36:R45)</f>
        <v>5</v>
      </c>
      <c r="R45" s="8">
        <f t="shared" ref="R45:R53" si="25">IF(S45&lt;U45,1,0)</f>
        <v>1</v>
      </c>
      <c r="S45" s="8">
        <f>'Day 1 Cards'!AK56</f>
        <v>3</v>
      </c>
      <c r="T45" s="8">
        <f t="shared" si="20"/>
        <v>10</v>
      </c>
      <c r="U45" s="8">
        <f>'Day 1 Cards'!Z56</f>
        <v>4</v>
      </c>
      <c r="V45" s="8">
        <f t="shared" ref="V45:V53" si="26">IF(U45&lt;S45,1,0)</f>
        <v>0</v>
      </c>
      <c r="W45" s="8">
        <f>SUM(V36:V45)</f>
        <v>3</v>
      </c>
      <c r="X45" s="170">
        <f t="shared" si="22"/>
        <v>-2</v>
      </c>
      <c r="Y45" s="181" t="str">
        <f>IF(X45&gt;8,"WIN"," ")</f>
        <v xml:space="preserve"> </v>
      </c>
    </row>
    <row r="46" spans="1:27" x14ac:dyDescent="0.25">
      <c r="C46" s="185" t="str">
        <f>IF(D46&gt;7,"WIN"," ")</f>
        <v xml:space="preserve"> </v>
      </c>
      <c r="D46" s="170">
        <f t="shared" si="14"/>
        <v>5</v>
      </c>
      <c r="E46" s="8">
        <f>SUM(F36:F46)</f>
        <v>6</v>
      </c>
      <c r="F46" s="8">
        <f t="shared" si="23"/>
        <v>0</v>
      </c>
      <c r="G46" s="8">
        <f>'Day 1 Cards'!AE57</f>
        <v>6</v>
      </c>
      <c r="H46" s="8">
        <f t="shared" si="13"/>
        <v>11</v>
      </c>
      <c r="I46" s="8">
        <f>'Day 1 Cards'!U57</f>
        <v>6</v>
      </c>
      <c r="J46" s="8">
        <f t="shared" si="24"/>
        <v>0</v>
      </c>
      <c r="K46" s="8">
        <f>SUM(J36:J46)</f>
        <v>1</v>
      </c>
      <c r="L46" s="170">
        <f t="shared" si="17"/>
        <v>-5</v>
      </c>
      <c r="M46" s="184" t="str">
        <f>IF(L46&gt;7,"WIN"," ")</f>
        <v xml:space="preserve"> </v>
      </c>
      <c r="N46" s="182"/>
      <c r="O46" s="185" t="str">
        <f>IF(P46&gt;7,"WIN"," ")</f>
        <v xml:space="preserve"> </v>
      </c>
      <c r="P46" s="170">
        <f t="shared" si="18"/>
        <v>3</v>
      </c>
      <c r="Q46" s="8">
        <f>SUM(R36:R46)</f>
        <v>6</v>
      </c>
      <c r="R46" s="8">
        <f t="shared" si="25"/>
        <v>1</v>
      </c>
      <c r="S46" s="8">
        <f>'Day 1 Cards'!AK57</f>
        <v>4</v>
      </c>
      <c r="T46" s="8">
        <f t="shared" si="20"/>
        <v>11</v>
      </c>
      <c r="U46" s="8">
        <f>'Day 1 Cards'!Z57</f>
        <v>7</v>
      </c>
      <c r="V46" s="8">
        <f t="shared" si="26"/>
        <v>0</v>
      </c>
      <c r="W46" s="8">
        <f>SUM(V36:V46)</f>
        <v>3</v>
      </c>
      <c r="X46" s="170">
        <f t="shared" si="22"/>
        <v>-3</v>
      </c>
      <c r="Y46" s="184" t="str">
        <f>IF(X46&gt;7,"WIN"," ")</f>
        <v xml:space="preserve"> </v>
      </c>
    </row>
    <row r="47" spans="1:27" x14ac:dyDescent="0.25">
      <c r="C47" s="185" t="str">
        <f>IF(D47&gt;6,"WIN"," ")</f>
        <v xml:space="preserve"> </v>
      </c>
      <c r="D47" s="170">
        <f t="shared" si="14"/>
        <v>5</v>
      </c>
      <c r="E47" s="8">
        <f>SUM(F36:F47)</f>
        <v>6</v>
      </c>
      <c r="F47" s="8">
        <f t="shared" si="23"/>
        <v>0</v>
      </c>
      <c r="G47" s="8">
        <f>'Day 1 Cards'!AE58</f>
        <v>5</v>
      </c>
      <c r="H47" s="8">
        <f t="shared" si="13"/>
        <v>12</v>
      </c>
      <c r="I47" s="8">
        <f>'Day 1 Cards'!U58</f>
        <v>5</v>
      </c>
      <c r="J47" s="8">
        <f t="shared" si="24"/>
        <v>0</v>
      </c>
      <c r="K47" s="8">
        <f>SUM(J36:J47)</f>
        <v>1</v>
      </c>
      <c r="L47" s="170">
        <f t="shared" si="17"/>
        <v>-5</v>
      </c>
      <c r="M47" s="184" t="str">
        <f>IF(L47&gt;6,"WIN"," ")</f>
        <v xml:space="preserve"> </v>
      </c>
      <c r="N47" s="182"/>
      <c r="O47" s="185" t="str">
        <f>IF(P47&gt;6,"WIN"," ")</f>
        <v xml:space="preserve"> </v>
      </c>
      <c r="P47" s="170">
        <f t="shared" si="18"/>
        <v>4</v>
      </c>
      <c r="Q47" s="8">
        <f>SUM(R36:R47)</f>
        <v>7</v>
      </c>
      <c r="R47" s="8">
        <f t="shared" si="25"/>
        <v>1</v>
      </c>
      <c r="S47" s="8">
        <f>'Day 1 Cards'!AK58</f>
        <v>6</v>
      </c>
      <c r="T47" s="8">
        <f t="shared" si="20"/>
        <v>12</v>
      </c>
      <c r="U47" s="8">
        <f>'Day 1 Cards'!Z58</f>
        <v>7</v>
      </c>
      <c r="V47" s="8">
        <f t="shared" si="26"/>
        <v>0</v>
      </c>
      <c r="W47" s="8">
        <f>SUM(V36:V47)</f>
        <v>3</v>
      </c>
      <c r="X47" s="170">
        <f t="shared" si="22"/>
        <v>-4</v>
      </c>
      <c r="Y47" s="184" t="str">
        <f>IF(X47&gt;6,"WIN"," ")</f>
        <v xml:space="preserve"> </v>
      </c>
    </row>
    <row r="48" spans="1:27" x14ac:dyDescent="0.25">
      <c r="C48" s="185" t="str">
        <f>IF(D48&gt;5,"WIN"," ")</f>
        <v>WIN</v>
      </c>
      <c r="D48" s="170">
        <f t="shared" si="14"/>
        <v>6</v>
      </c>
      <c r="E48" s="8">
        <f>SUM(F36:F48)</f>
        <v>7</v>
      </c>
      <c r="F48" s="8">
        <f t="shared" si="23"/>
        <v>1</v>
      </c>
      <c r="G48" s="8">
        <f>'Day 1 Cards'!AE59</f>
        <v>5</v>
      </c>
      <c r="H48" s="8">
        <f t="shared" si="13"/>
        <v>13</v>
      </c>
      <c r="I48" s="8">
        <f>'Day 1 Cards'!U59</f>
        <v>6</v>
      </c>
      <c r="J48" s="8">
        <f t="shared" si="24"/>
        <v>0</v>
      </c>
      <c r="K48" s="8">
        <f>SUM(J36:J48)</f>
        <v>1</v>
      </c>
      <c r="L48" s="170">
        <f t="shared" si="17"/>
        <v>-6</v>
      </c>
      <c r="M48" s="184" t="str">
        <f>IF(L48&gt;5,"WIN"," ")</f>
        <v xml:space="preserve"> </v>
      </c>
      <c r="N48" s="182"/>
      <c r="O48" s="185" t="str">
        <f>IF(P48&gt;5,"WIN"," ")</f>
        <v xml:space="preserve"> </v>
      </c>
      <c r="P48" s="170">
        <f t="shared" si="18"/>
        <v>5</v>
      </c>
      <c r="Q48" s="8">
        <f>SUM(R36:R48)</f>
        <v>8</v>
      </c>
      <c r="R48" s="8">
        <f t="shared" si="25"/>
        <v>1</v>
      </c>
      <c r="S48" s="8">
        <f>'Day 1 Cards'!AK59</f>
        <v>2</v>
      </c>
      <c r="T48" s="8">
        <f t="shared" si="20"/>
        <v>13</v>
      </c>
      <c r="U48" s="8">
        <f>'Day 1 Cards'!Z59</f>
        <v>4</v>
      </c>
      <c r="V48" s="8">
        <f t="shared" si="26"/>
        <v>0</v>
      </c>
      <c r="W48" s="8">
        <f>SUM(V36:V48)</f>
        <v>3</v>
      </c>
      <c r="X48" s="170">
        <f t="shared" si="22"/>
        <v>-5</v>
      </c>
      <c r="Y48" s="184" t="str">
        <f>IF(X48&gt;5,"WIN"," ")</f>
        <v xml:space="preserve"> </v>
      </c>
    </row>
    <row r="49" spans="1:27" x14ac:dyDescent="0.25">
      <c r="C49" s="185" t="str">
        <f>IF(D49&gt;4,"WIN"," ")</f>
        <v>WIN</v>
      </c>
      <c r="D49" s="170">
        <f t="shared" si="14"/>
        <v>6</v>
      </c>
      <c r="E49" s="8">
        <f>SUM(F36:F49)</f>
        <v>7</v>
      </c>
      <c r="F49" s="8">
        <f t="shared" si="23"/>
        <v>0</v>
      </c>
      <c r="G49" s="8">
        <f>'Day 1 Cards'!AE60</f>
        <v>4</v>
      </c>
      <c r="H49" s="8">
        <f t="shared" si="13"/>
        <v>14</v>
      </c>
      <c r="I49" s="8">
        <f>'Day 1 Cards'!U60</f>
        <v>4</v>
      </c>
      <c r="J49" s="8">
        <f t="shared" si="24"/>
        <v>0</v>
      </c>
      <c r="K49" s="8">
        <f>SUM(J36:J49)</f>
        <v>1</v>
      </c>
      <c r="L49" s="170">
        <f t="shared" si="17"/>
        <v>-6</v>
      </c>
      <c r="M49" s="184" t="str">
        <f>IF(L49&gt;4,"WIN"," ")</f>
        <v xml:space="preserve"> </v>
      </c>
      <c r="N49" s="182"/>
      <c r="O49" s="185" t="str">
        <f>IF(P49&gt;4,"WIN"," ")</f>
        <v xml:space="preserve"> </v>
      </c>
      <c r="P49" s="170">
        <f t="shared" si="18"/>
        <v>4</v>
      </c>
      <c r="Q49" s="8">
        <f>SUM(R36:R49)</f>
        <v>8</v>
      </c>
      <c r="R49" s="8">
        <f t="shared" si="25"/>
        <v>0</v>
      </c>
      <c r="S49" s="8">
        <f>'Day 1 Cards'!AK60</f>
        <v>5</v>
      </c>
      <c r="T49" s="8">
        <f t="shared" si="20"/>
        <v>14</v>
      </c>
      <c r="U49" s="8">
        <f>'Day 1 Cards'!Z60</f>
        <v>4</v>
      </c>
      <c r="V49" s="8">
        <f t="shared" si="26"/>
        <v>1</v>
      </c>
      <c r="W49" s="8">
        <f>SUM(V36:V49)</f>
        <v>4</v>
      </c>
      <c r="X49" s="170">
        <f t="shared" si="22"/>
        <v>-4</v>
      </c>
      <c r="Y49" s="184" t="str">
        <f>IF(X49&gt;4,"WIN"," ")</f>
        <v xml:space="preserve"> </v>
      </c>
    </row>
    <row r="50" spans="1:27" x14ac:dyDescent="0.25">
      <c r="C50" s="185" t="str">
        <f>IF(D50&gt;3,"WIN"," ")</f>
        <v>WIN</v>
      </c>
      <c r="D50" s="170">
        <f t="shared" si="14"/>
        <v>6</v>
      </c>
      <c r="E50" s="8">
        <f>SUM(F36:F50)</f>
        <v>7</v>
      </c>
      <c r="F50" s="8">
        <f t="shared" si="23"/>
        <v>0</v>
      </c>
      <c r="G50" s="8">
        <f>'Day 1 Cards'!AE61</f>
        <v>9</v>
      </c>
      <c r="H50" s="8">
        <f t="shared" si="13"/>
        <v>15</v>
      </c>
      <c r="I50" s="8">
        <f>'Day 1 Cards'!U61</f>
        <v>9</v>
      </c>
      <c r="J50" s="8">
        <f t="shared" si="24"/>
        <v>0</v>
      </c>
      <c r="K50" s="8">
        <f>SUM(J36:J50)</f>
        <v>1</v>
      </c>
      <c r="L50" s="170">
        <f t="shared" si="17"/>
        <v>-6</v>
      </c>
      <c r="M50" s="184" t="str">
        <f>IF(L50&gt;3,"WIN"," ")</f>
        <v xml:space="preserve"> </v>
      </c>
      <c r="N50" s="182"/>
      <c r="O50" s="185" t="str">
        <f>IF(P50&gt;3,"WIN"," ")</f>
        <v xml:space="preserve"> </v>
      </c>
      <c r="P50" s="170">
        <f t="shared" si="18"/>
        <v>3</v>
      </c>
      <c r="Q50" s="8">
        <f>SUM(R36:R50)</f>
        <v>8</v>
      </c>
      <c r="R50" s="8">
        <f t="shared" si="25"/>
        <v>0</v>
      </c>
      <c r="S50" s="8">
        <f>'Day 1 Cards'!AK61</f>
        <v>8</v>
      </c>
      <c r="T50" s="8">
        <f t="shared" si="20"/>
        <v>15</v>
      </c>
      <c r="U50" s="8">
        <f>'Day 1 Cards'!Z61</f>
        <v>6</v>
      </c>
      <c r="V50" s="8">
        <f t="shared" si="26"/>
        <v>1</v>
      </c>
      <c r="W50" s="8">
        <f>SUM(V36:V50)</f>
        <v>5</v>
      </c>
      <c r="X50" s="170">
        <f t="shared" si="22"/>
        <v>-3</v>
      </c>
      <c r="Y50" s="184" t="str">
        <f>IF(X50&gt;3,"WIN"," ")</f>
        <v xml:space="preserve"> </v>
      </c>
    </row>
    <row r="51" spans="1:27" x14ac:dyDescent="0.25">
      <c r="C51" s="185" t="str">
        <f>IF(D51&gt;2,"WIN"," ")</f>
        <v>WIN</v>
      </c>
      <c r="D51" s="170">
        <f t="shared" si="14"/>
        <v>5</v>
      </c>
      <c r="E51" s="8">
        <f>SUM(F36:F51)</f>
        <v>7</v>
      </c>
      <c r="F51" s="8">
        <f t="shared" si="23"/>
        <v>0</v>
      </c>
      <c r="G51" s="8">
        <f>'Day 1 Cards'!AE62</f>
        <v>6</v>
      </c>
      <c r="H51" s="8">
        <f t="shared" si="13"/>
        <v>16</v>
      </c>
      <c r="I51" s="8">
        <f>'Day 1 Cards'!U62</f>
        <v>3</v>
      </c>
      <c r="J51" s="8">
        <f t="shared" si="24"/>
        <v>1</v>
      </c>
      <c r="K51" s="8">
        <f>SUM(J36:J51)</f>
        <v>2</v>
      </c>
      <c r="L51" s="170">
        <f t="shared" si="17"/>
        <v>-5</v>
      </c>
      <c r="M51" s="184" t="str">
        <f>IF(L51&gt;2,"WIN"," ")</f>
        <v xml:space="preserve"> </v>
      </c>
      <c r="N51" s="182"/>
      <c r="O51" s="185" t="str">
        <f>IF(P51&gt;2,"WIN"," ")</f>
        <v>WIN</v>
      </c>
      <c r="P51" s="170">
        <f t="shared" si="18"/>
        <v>4</v>
      </c>
      <c r="Q51" s="8">
        <f>SUM(R36:R51)</f>
        <v>9</v>
      </c>
      <c r="R51" s="8">
        <f t="shared" si="25"/>
        <v>1</v>
      </c>
      <c r="S51" s="8">
        <f>'Day 1 Cards'!AK62</f>
        <v>4</v>
      </c>
      <c r="T51" s="8">
        <f t="shared" si="20"/>
        <v>16</v>
      </c>
      <c r="U51" s="8">
        <f>'Day 1 Cards'!Z62</f>
        <v>9</v>
      </c>
      <c r="V51" s="8">
        <f t="shared" si="26"/>
        <v>0</v>
      </c>
      <c r="W51" s="8">
        <f>SUM(V36:V51)</f>
        <v>5</v>
      </c>
      <c r="X51" s="170">
        <f t="shared" si="22"/>
        <v>-4</v>
      </c>
      <c r="Y51" s="184" t="str">
        <f>IF(X51&gt;2,"WIN"," ")</f>
        <v xml:space="preserve"> </v>
      </c>
    </row>
    <row r="52" spans="1:27" x14ac:dyDescent="0.25">
      <c r="C52" s="185" t="str">
        <f>IF(D52&gt;1,"WIN"," ")</f>
        <v>WIN</v>
      </c>
      <c r="D52" s="170">
        <f t="shared" si="14"/>
        <v>6</v>
      </c>
      <c r="E52" s="8">
        <f>SUM(F36:F52)</f>
        <v>8</v>
      </c>
      <c r="F52" s="8">
        <f t="shared" si="23"/>
        <v>1</v>
      </c>
      <c r="G52" s="8">
        <f>'Day 1 Cards'!AE63</f>
        <v>4</v>
      </c>
      <c r="H52" s="8">
        <f t="shared" si="13"/>
        <v>17</v>
      </c>
      <c r="I52" s="8">
        <f>'Day 1 Cards'!U63</f>
        <v>12</v>
      </c>
      <c r="J52" s="8">
        <f t="shared" si="24"/>
        <v>0</v>
      </c>
      <c r="K52" s="8">
        <f>SUM(J36:J52)</f>
        <v>2</v>
      </c>
      <c r="L52" s="170">
        <f t="shared" si="17"/>
        <v>-6</v>
      </c>
      <c r="M52" s="184" t="str">
        <f>IF(L52&gt;1,"WIN"," ")</f>
        <v xml:space="preserve"> </v>
      </c>
      <c r="N52" s="182"/>
      <c r="O52" s="185" t="str">
        <f>IF(P52&gt;1,"WIN"," ")</f>
        <v>WIN</v>
      </c>
      <c r="P52" s="170">
        <f t="shared" si="18"/>
        <v>5</v>
      </c>
      <c r="Q52" s="8">
        <f>SUM(R36:R52)</f>
        <v>10</v>
      </c>
      <c r="R52" s="8">
        <f t="shared" si="25"/>
        <v>1</v>
      </c>
      <c r="S52" s="8">
        <f>'Day 1 Cards'!AK63</f>
        <v>5</v>
      </c>
      <c r="T52" s="8">
        <f t="shared" si="20"/>
        <v>17</v>
      </c>
      <c r="U52" s="8">
        <f>'Day 1 Cards'!Z63</f>
        <v>8</v>
      </c>
      <c r="V52" s="8">
        <f t="shared" si="26"/>
        <v>0</v>
      </c>
      <c r="W52" s="8">
        <f>SUM(V36:V52)</f>
        <v>5</v>
      </c>
      <c r="X52" s="170">
        <f t="shared" si="22"/>
        <v>-5</v>
      </c>
      <c r="Y52" s="184" t="str">
        <f>IF(X52&gt;1,"WIN"," ")</f>
        <v xml:space="preserve"> </v>
      </c>
    </row>
    <row r="53" spans="1:27" x14ac:dyDescent="0.25">
      <c r="C53" s="187" t="str">
        <f>IF(D53&gt;0,"WIN"," ")</f>
        <v>WIN</v>
      </c>
      <c r="D53" s="170">
        <f t="shared" si="14"/>
        <v>5</v>
      </c>
      <c r="E53" s="8">
        <f>SUM(F36:F53)</f>
        <v>8</v>
      </c>
      <c r="F53" s="8">
        <f t="shared" si="23"/>
        <v>0</v>
      </c>
      <c r="G53" s="8">
        <f>'Day 1 Cards'!AE64</f>
        <v>8</v>
      </c>
      <c r="H53" s="8">
        <f t="shared" si="13"/>
        <v>18</v>
      </c>
      <c r="I53" s="8">
        <f>'Day 1 Cards'!U64</f>
        <v>6</v>
      </c>
      <c r="J53" s="8">
        <f t="shared" si="24"/>
        <v>1</v>
      </c>
      <c r="K53" s="8">
        <f>SUM(J36:J53)</f>
        <v>3</v>
      </c>
      <c r="L53" s="170">
        <f t="shared" si="17"/>
        <v>-5</v>
      </c>
      <c r="M53" s="186" t="str">
        <f>IF(L53&gt;0,"WIN"," ")</f>
        <v xml:space="preserve"> </v>
      </c>
      <c r="N53" s="182"/>
      <c r="O53" s="187" t="str">
        <f>IF(P53&gt;0,"WIN"," ")</f>
        <v>WIN</v>
      </c>
      <c r="P53" s="170">
        <f t="shared" si="18"/>
        <v>6</v>
      </c>
      <c r="Q53" s="8">
        <f>SUM(R36:R53)</f>
        <v>11</v>
      </c>
      <c r="R53" s="8">
        <f t="shared" si="25"/>
        <v>1</v>
      </c>
      <c r="S53" s="8">
        <f>'Day 1 Cards'!AK64</f>
        <v>5</v>
      </c>
      <c r="T53" s="8">
        <f t="shared" si="20"/>
        <v>18</v>
      </c>
      <c r="U53" s="8">
        <f>'Day 1 Cards'!Z64</f>
        <v>7</v>
      </c>
      <c r="V53" s="8">
        <f t="shared" si="26"/>
        <v>0</v>
      </c>
      <c r="W53" s="8">
        <f>SUM(V36:V53)</f>
        <v>5</v>
      </c>
      <c r="X53" s="170">
        <f t="shared" si="22"/>
        <v>-6</v>
      </c>
      <c r="Y53" s="186" t="str">
        <f>IF(X53&gt;0,"WIN"," ")</f>
        <v xml:space="preserve"> </v>
      </c>
    </row>
    <row r="54" spans="1:27" x14ac:dyDescent="0.25">
      <c r="C54" s="46">
        <f>IF(C53="WIN",1,0)</f>
        <v>1</v>
      </c>
      <c r="M54" s="46">
        <f>IF(M53="WIN",1,0)</f>
        <v>0</v>
      </c>
      <c r="O54" s="46">
        <f>IF(O53="WIN",1,0)</f>
        <v>1</v>
      </c>
      <c r="Y54" s="46">
        <f>IF(Y53="WIN",1,0)</f>
        <v>0</v>
      </c>
    </row>
    <row r="55" spans="1:27" ht="15.75" x14ac:dyDescent="0.25">
      <c r="C55" s="46">
        <f>IF(D53=L53,0.5,0)</f>
        <v>0</v>
      </c>
      <c r="F55" s="170">
        <f>SUM(C54:C55)</f>
        <v>1</v>
      </c>
      <c r="G55" s="208" t="s">
        <v>20</v>
      </c>
      <c r="I55" s="209" t="s">
        <v>72</v>
      </c>
      <c r="J55" s="170">
        <f>SUM(M54:M55)</f>
        <v>0</v>
      </c>
      <c r="M55" s="46">
        <f>C55</f>
        <v>0</v>
      </c>
      <c r="O55" s="46">
        <f>IF(P53=X53,0.5,0)</f>
        <v>0</v>
      </c>
      <c r="R55" s="170">
        <f>SUM(O54:O55)</f>
        <v>1</v>
      </c>
      <c r="S55" s="208" t="s">
        <v>73</v>
      </c>
      <c r="U55" s="209" t="s">
        <v>16</v>
      </c>
      <c r="V55" s="170">
        <f>SUM(Y54:Y55)</f>
        <v>0</v>
      </c>
      <c r="Y55" s="46">
        <f>O55</f>
        <v>0</v>
      </c>
    </row>
    <row r="58" spans="1:27" x14ac:dyDescent="0.25"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</row>
    <row r="59" spans="1:27" s="70" customFormat="1" x14ac:dyDescent="0.25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</row>
    <row r="61" spans="1:27" ht="26.25" x14ac:dyDescent="0.4">
      <c r="A61" s="279" t="s">
        <v>99</v>
      </c>
      <c r="B61" s="188"/>
      <c r="D61" s="169" t="s">
        <v>79</v>
      </c>
      <c r="E61" s="46" t="s">
        <v>24</v>
      </c>
      <c r="F61" s="46" t="s">
        <v>0</v>
      </c>
      <c r="G61" s="176" t="s">
        <v>42</v>
      </c>
      <c r="H61" s="46" t="s">
        <v>74</v>
      </c>
      <c r="I61" s="175" t="s">
        <v>71</v>
      </c>
      <c r="J61" s="46" t="s">
        <v>0</v>
      </c>
      <c r="K61" s="46" t="s">
        <v>24</v>
      </c>
      <c r="L61" s="169" t="s">
        <v>79</v>
      </c>
      <c r="P61" s="169" t="s">
        <v>79</v>
      </c>
      <c r="Q61" s="46" t="s">
        <v>24</v>
      </c>
      <c r="R61" s="46" t="s">
        <v>0</v>
      </c>
      <c r="S61" s="176" t="s">
        <v>15</v>
      </c>
      <c r="T61" s="46" t="s">
        <v>74</v>
      </c>
      <c r="U61" s="175" t="s">
        <v>43</v>
      </c>
      <c r="V61" s="46" t="s">
        <v>0</v>
      </c>
      <c r="W61" s="46" t="s">
        <v>24</v>
      </c>
      <c r="X61" s="169" t="s">
        <v>79</v>
      </c>
      <c r="Z61" s="279" t="s">
        <v>100</v>
      </c>
      <c r="AA61" s="280"/>
    </row>
    <row r="62" spans="1:27" x14ac:dyDescent="0.25">
      <c r="D62" s="169" t="s">
        <v>80</v>
      </c>
      <c r="E62" s="46" t="s">
        <v>78</v>
      </c>
      <c r="F62" s="46" t="s">
        <v>78</v>
      </c>
      <c r="G62" s="46" t="s">
        <v>77</v>
      </c>
      <c r="H62" s="46" t="s">
        <v>76</v>
      </c>
      <c r="I62" s="46" t="s">
        <v>77</v>
      </c>
      <c r="J62" s="46" t="s">
        <v>78</v>
      </c>
      <c r="K62" s="46" t="s">
        <v>78</v>
      </c>
      <c r="L62" s="169" t="s">
        <v>80</v>
      </c>
      <c r="P62" s="169" t="s">
        <v>80</v>
      </c>
      <c r="Q62" s="46" t="s">
        <v>78</v>
      </c>
      <c r="R62" s="46" t="s">
        <v>78</v>
      </c>
      <c r="S62" s="46" t="s">
        <v>77</v>
      </c>
      <c r="T62" s="46" t="s">
        <v>76</v>
      </c>
      <c r="U62" s="46" t="s">
        <v>77</v>
      </c>
      <c r="V62" s="46" t="s">
        <v>78</v>
      </c>
      <c r="W62" s="46" t="s">
        <v>78</v>
      </c>
      <c r="X62" s="169" t="s">
        <v>80</v>
      </c>
    </row>
    <row r="63" spans="1:27" x14ac:dyDescent="0.25">
      <c r="D63" s="170">
        <f>E63-K63</f>
        <v>1</v>
      </c>
      <c r="E63" s="8">
        <f>F63</f>
        <v>1</v>
      </c>
      <c r="F63" s="8">
        <f>IF(G63&lt;I63,1,0)</f>
        <v>1</v>
      </c>
      <c r="G63" s="8">
        <f>'Day 1 Cards'!Z81</f>
        <v>2</v>
      </c>
      <c r="H63" s="8">
        <f t="shared" ref="H63:H80" si="27">H36</f>
        <v>1</v>
      </c>
      <c r="I63" s="8">
        <f>'Day 1 Cards'!AE81</f>
        <v>6</v>
      </c>
      <c r="J63" s="8">
        <f>IF(I63&lt;G63,1,0)</f>
        <v>0</v>
      </c>
      <c r="K63" s="8">
        <f>J63</f>
        <v>0</v>
      </c>
      <c r="L63" s="170">
        <f>K63-E63</f>
        <v>-1</v>
      </c>
      <c r="P63" s="170">
        <f>Q63-W63</f>
        <v>1</v>
      </c>
      <c r="Q63" s="8">
        <f>R63</f>
        <v>1</v>
      </c>
      <c r="R63" s="8">
        <f>IF(S63&lt;U63,1,0)</f>
        <v>1</v>
      </c>
      <c r="S63" s="8">
        <f>'Day 1 Cards'!U81</f>
        <v>2</v>
      </c>
      <c r="T63" s="8">
        <f>H63</f>
        <v>1</v>
      </c>
      <c r="U63" s="8">
        <f>'Day 1 Cards'!AK81</f>
        <v>5</v>
      </c>
      <c r="V63" s="8">
        <f>IF(U63&lt;S63,1,0)</f>
        <v>0</v>
      </c>
      <c r="W63" s="8">
        <f>V63</f>
        <v>0</v>
      </c>
      <c r="X63" s="170">
        <f>W63-Q63</f>
        <v>-1</v>
      </c>
    </row>
    <row r="64" spans="1:27" x14ac:dyDescent="0.25">
      <c r="D64" s="170">
        <f t="shared" ref="D64:D80" si="28">E64-K64</f>
        <v>1</v>
      </c>
      <c r="E64" s="8">
        <f>SUM(F63:F64)</f>
        <v>1</v>
      </c>
      <c r="F64" s="8">
        <f t="shared" ref="F64:F71" si="29">IF(G64&lt;I64,1,0)</f>
        <v>0</v>
      </c>
      <c r="G64" s="8">
        <f>'Day 1 Cards'!Z82</f>
        <v>8</v>
      </c>
      <c r="H64" s="8">
        <f t="shared" si="27"/>
        <v>2</v>
      </c>
      <c r="I64" s="8">
        <f>'Day 1 Cards'!AE82</f>
        <v>8</v>
      </c>
      <c r="J64" s="8">
        <f t="shared" ref="J64:J71" si="30">IF(I64&lt;G64,1,0)</f>
        <v>0</v>
      </c>
      <c r="K64" s="8">
        <f>SUM(J63:J64)</f>
        <v>0</v>
      </c>
      <c r="L64" s="170">
        <f t="shared" ref="L64:L80" si="31">K64-E64</f>
        <v>-1</v>
      </c>
      <c r="P64" s="170">
        <f t="shared" ref="P64:P80" si="32">Q64-W64</f>
        <v>2</v>
      </c>
      <c r="Q64" s="8">
        <f>SUM(R63:R64)</f>
        <v>2</v>
      </c>
      <c r="R64" s="8">
        <f t="shared" ref="R64:R71" si="33">IF(S64&lt;U64,1,0)</f>
        <v>1</v>
      </c>
      <c r="S64" s="8">
        <f>'Day 1 Cards'!U82</f>
        <v>5</v>
      </c>
      <c r="T64" s="8">
        <f t="shared" ref="T64:T80" si="34">H64</f>
        <v>2</v>
      </c>
      <c r="U64" s="8">
        <f>'Day 1 Cards'!AK82</f>
        <v>8</v>
      </c>
      <c r="V64" s="8">
        <f t="shared" ref="V64:V71" si="35">IF(U64&lt;S64,1,0)</f>
        <v>0</v>
      </c>
      <c r="W64" s="8">
        <f>SUM(V63:V64)</f>
        <v>0</v>
      </c>
      <c r="X64" s="170">
        <f t="shared" ref="X64:X80" si="36">W64-Q64</f>
        <v>-2</v>
      </c>
    </row>
    <row r="65" spans="2:25" x14ac:dyDescent="0.25">
      <c r="D65" s="170">
        <f t="shared" si="28"/>
        <v>0</v>
      </c>
      <c r="E65" s="8">
        <f>SUM(F63:F65)</f>
        <v>1</v>
      </c>
      <c r="F65" s="8">
        <f t="shared" si="29"/>
        <v>0</v>
      </c>
      <c r="G65" s="8">
        <f>'Day 1 Cards'!Z83</f>
        <v>6</v>
      </c>
      <c r="H65" s="8">
        <f t="shared" si="27"/>
        <v>3</v>
      </c>
      <c r="I65" s="8">
        <f>'Day 1 Cards'!AE83</f>
        <v>4</v>
      </c>
      <c r="J65" s="8">
        <f t="shared" si="30"/>
        <v>1</v>
      </c>
      <c r="K65" s="8">
        <f>SUM(J63:J65)</f>
        <v>1</v>
      </c>
      <c r="L65" s="170">
        <f t="shared" si="31"/>
        <v>0</v>
      </c>
      <c r="P65" s="170">
        <f t="shared" si="32"/>
        <v>3</v>
      </c>
      <c r="Q65" s="8">
        <f>SUM(R63:R65)</f>
        <v>3</v>
      </c>
      <c r="R65" s="8">
        <f t="shared" si="33"/>
        <v>1</v>
      </c>
      <c r="S65" s="8">
        <f>'Day 1 Cards'!U83</f>
        <v>2</v>
      </c>
      <c r="T65" s="8">
        <f t="shared" si="34"/>
        <v>3</v>
      </c>
      <c r="U65" s="8">
        <f>'Day 1 Cards'!AK83</f>
        <v>8</v>
      </c>
      <c r="V65" s="8">
        <f t="shared" si="35"/>
        <v>0</v>
      </c>
      <c r="W65" s="8">
        <f>SUM(V63:V65)</f>
        <v>0</v>
      </c>
      <c r="X65" s="170">
        <f t="shared" si="36"/>
        <v>-3</v>
      </c>
    </row>
    <row r="66" spans="2:25" x14ac:dyDescent="0.25">
      <c r="D66" s="170">
        <f t="shared" si="28"/>
        <v>-1</v>
      </c>
      <c r="E66" s="8">
        <f>SUM(F63:F66)</f>
        <v>1</v>
      </c>
      <c r="F66" s="8">
        <f t="shared" si="29"/>
        <v>0</v>
      </c>
      <c r="G66" s="8">
        <f>'Day 1 Cards'!Z84</f>
        <v>5</v>
      </c>
      <c r="H66" s="8">
        <f t="shared" si="27"/>
        <v>4</v>
      </c>
      <c r="I66" s="8">
        <f>'Day 1 Cards'!AE84</f>
        <v>3</v>
      </c>
      <c r="J66" s="8">
        <f t="shared" si="30"/>
        <v>1</v>
      </c>
      <c r="K66" s="8">
        <f>SUM(J63:J66)</f>
        <v>2</v>
      </c>
      <c r="L66" s="170">
        <f t="shared" si="31"/>
        <v>1</v>
      </c>
      <c r="P66" s="170">
        <f t="shared" si="32"/>
        <v>4</v>
      </c>
      <c r="Q66" s="8">
        <f>SUM(R63:R66)</f>
        <v>4</v>
      </c>
      <c r="R66" s="8">
        <f t="shared" si="33"/>
        <v>1</v>
      </c>
      <c r="S66" s="8">
        <f>'Day 1 Cards'!U84</f>
        <v>4</v>
      </c>
      <c r="T66" s="8">
        <f t="shared" si="34"/>
        <v>4</v>
      </c>
      <c r="U66" s="8">
        <f>'Day 1 Cards'!AK84</f>
        <v>7</v>
      </c>
      <c r="V66" s="8">
        <f t="shared" si="35"/>
        <v>0</v>
      </c>
      <c r="W66" s="8">
        <f>SUM(V63:V66)</f>
        <v>0</v>
      </c>
      <c r="X66" s="170">
        <f t="shared" si="36"/>
        <v>-4</v>
      </c>
    </row>
    <row r="67" spans="2:25" x14ac:dyDescent="0.25">
      <c r="B67" s="177"/>
      <c r="D67" s="170">
        <f t="shared" si="28"/>
        <v>-1</v>
      </c>
      <c r="E67" s="8">
        <f>SUM(F63:F67)</f>
        <v>1</v>
      </c>
      <c r="F67" s="8">
        <f t="shared" si="29"/>
        <v>0</v>
      </c>
      <c r="G67" s="8">
        <f>'Day 1 Cards'!Z85</f>
        <v>5</v>
      </c>
      <c r="H67" s="8">
        <f t="shared" si="27"/>
        <v>5</v>
      </c>
      <c r="I67" s="8">
        <f>'Day 1 Cards'!AE85</f>
        <v>5</v>
      </c>
      <c r="J67" s="8">
        <f t="shared" si="30"/>
        <v>0</v>
      </c>
      <c r="K67" s="8">
        <f>SUM(J63:J67)</f>
        <v>2</v>
      </c>
      <c r="L67" s="170">
        <f t="shared" si="31"/>
        <v>1</v>
      </c>
      <c r="P67" s="170">
        <f t="shared" si="32"/>
        <v>4</v>
      </c>
      <c r="Q67" s="8">
        <f>SUM(R63:R67)</f>
        <v>4</v>
      </c>
      <c r="R67" s="8">
        <f t="shared" si="33"/>
        <v>0</v>
      </c>
      <c r="S67" s="8">
        <f>'Day 1 Cards'!U85</f>
        <v>5</v>
      </c>
      <c r="T67" s="8">
        <f t="shared" si="34"/>
        <v>5</v>
      </c>
      <c r="U67" s="8">
        <f>'Day 1 Cards'!AK85</f>
        <v>5</v>
      </c>
      <c r="V67" s="8">
        <f t="shared" si="35"/>
        <v>0</v>
      </c>
      <c r="W67" s="8">
        <f>SUM(V63:V67)</f>
        <v>0</v>
      </c>
      <c r="X67" s="170">
        <f t="shared" si="36"/>
        <v>-4</v>
      </c>
    </row>
    <row r="68" spans="2:25" x14ac:dyDescent="0.25">
      <c r="B68" s="177"/>
      <c r="D68" s="170">
        <f t="shared" si="28"/>
        <v>0</v>
      </c>
      <c r="E68" s="8">
        <f>SUM(F63:F68)</f>
        <v>2</v>
      </c>
      <c r="F68" s="8">
        <f t="shared" si="29"/>
        <v>1</v>
      </c>
      <c r="G68" s="8">
        <f>'Day 1 Cards'!Z86</f>
        <v>3</v>
      </c>
      <c r="H68" s="8">
        <f t="shared" si="27"/>
        <v>6</v>
      </c>
      <c r="I68" s="8">
        <f>'Day 1 Cards'!AE86</f>
        <v>5</v>
      </c>
      <c r="J68" s="8">
        <f t="shared" si="30"/>
        <v>0</v>
      </c>
      <c r="K68" s="8">
        <f>SUM(J63:J68)</f>
        <v>2</v>
      </c>
      <c r="L68" s="170">
        <f t="shared" si="31"/>
        <v>0</v>
      </c>
      <c r="P68" s="170">
        <f t="shared" si="32"/>
        <v>5</v>
      </c>
      <c r="Q68" s="8">
        <f>SUM(R63:R68)</f>
        <v>5</v>
      </c>
      <c r="R68" s="8">
        <f t="shared" si="33"/>
        <v>1</v>
      </c>
      <c r="S68" s="8">
        <f>'Day 1 Cards'!U86</f>
        <v>2</v>
      </c>
      <c r="T68" s="8">
        <f t="shared" si="34"/>
        <v>6</v>
      </c>
      <c r="U68" s="8">
        <f>'Day 1 Cards'!AK86</f>
        <v>5</v>
      </c>
      <c r="V68" s="8">
        <f t="shared" si="35"/>
        <v>0</v>
      </c>
      <c r="W68" s="8">
        <f>SUM(V63:V68)</f>
        <v>0</v>
      </c>
      <c r="X68" s="170">
        <f t="shared" si="36"/>
        <v>-5</v>
      </c>
    </row>
    <row r="69" spans="2:25" x14ac:dyDescent="0.25">
      <c r="B69" s="177"/>
      <c r="D69" s="170">
        <f t="shared" si="28"/>
        <v>-1</v>
      </c>
      <c r="E69" s="8">
        <f>SUM(F63:F69)</f>
        <v>2</v>
      </c>
      <c r="F69" s="8">
        <f t="shared" si="29"/>
        <v>0</v>
      </c>
      <c r="G69" s="8">
        <f>'Day 1 Cards'!Z87</f>
        <v>6</v>
      </c>
      <c r="H69" s="8">
        <f t="shared" si="27"/>
        <v>7</v>
      </c>
      <c r="I69" s="8">
        <f>'Day 1 Cards'!AE87</f>
        <v>4</v>
      </c>
      <c r="J69" s="8">
        <f t="shared" si="30"/>
        <v>1</v>
      </c>
      <c r="K69" s="8">
        <f>SUM(J63:J69)</f>
        <v>3</v>
      </c>
      <c r="L69" s="170">
        <f t="shared" si="31"/>
        <v>1</v>
      </c>
      <c r="P69" s="170">
        <f t="shared" si="32"/>
        <v>4</v>
      </c>
      <c r="Q69" s="8">
        <f>SUM(R63:R69)</f>
        <v>5</v>
      </c>
      <c r="R69" s="8">
        <f t="shared" si="33"/>
        <v>0</v>
      </c>
      <c r="S69" s="8">
        <f>'Day 1 Cards'!U87</f>
        <v>8</v>
      </c>
      <c r="T69" s="8">
        <f t="shared" si="34"/>
        <v>7</v>
      </c>
      <c r="U69" s="8">
        <f>'Day 1 Cards'!AK87</f>
        <v>7</v>
      </c>
      <c r="V69" s="8">
        <f t="shared" si="35"/>
        <v>1</v>
      </c>
      <c r="W69" s="8">
        <f>SUM(V63:V69)</f>
        <v>1</v>
      </c>
      <c r="X69" s="170">
        <f t="shared" si="36"/>
        <v>-4</v>
      </c>
    </row>
    <row r="70" spans="2:25" x14ac:dyDescent="0.25">
      <c r="B70" s="177"/>
      <c r="D70" s="170">
        <f t="shared" si="28"/>
        <v>0</v>
      </c>
      <c r="E70" s="8">
        <f>SUM(F63:F70)</f>
        <v>3</v>
      </c>
      <c r="F70" s="8">
        <f t="shared" si="29"/>
        <v>1</v>
      </c>
      <c r="G70" s="8">
        <f>'Day 1 Cards'!Z88</f>
        <v>5</v>
      </c>
      <c r="H70" s="8">
        <f t="shared" si="27"/>
        <v>8</v>
      </c>
      <c r="I70" s="8">
        <f>'Day 1 Cards'!AE88</f>
        <v>6</v>
      </c>
      <c r="J70" s="8">
        <f t="shared" si="30"/>
        <v>0</v>
      </c>
      <c r="K70" s="8">
        <f>SUM(J63:J70)</f>
        <v>3</v>
      </c>
      <c r="L70" s="170">
        <f t="shared" si="31"/>
        <v>0</v>
      </c>
      <c r="P70" s="170">
        <f t="shared" si="32"/>
        <v>3</v>
      </c>
      <c r="Q70" s="8">
        <f>SUM(R63:R70)</f>
        <v>5</v>
      </c>
      <c r="R70" s="8">
        <f t="shared" si="33"/>
        <v>0</v>
      </c>
      <c r="S70" s="8">
        <f>'Day 1 Cards'!U88</f>
        <v>8</v>
      </c>
      <c r="T70" s="8">
        <f t="shared" si="34"/>
        <v>8</v>
      </c>
      <c r="U70" s="8">
        <f>'Day 1 Cards'!AK88</f>
        <v>6</v>
      </c>
      <c r="V70" s="8">
        <f t="shared" si="35"/>
        <v>1</v>
      </c>
      <c r="W70" s="8">
        <f>SUM(V63:V70)</f>
        <v>2</v>
      </c>
      <c r="X70" s="170">
        <f t="shared" si="36"/>
        <v>-3</v>
      </c>
    </row>
    <row r="71" spans="2:25" x14ac:dyDescent="0.25">
      <c r="B71" s="177"/>
      <c r="C71" s="46" t="s">
        <v>82</v>
      </c>
      <c r="D71" s="170">
        <f t="shared" si="28"/>
        <v>1</v>
      </c>
      <c r="E71" s="8">
        <f>SUM(F63:F71)</f>
        <v>4</v>
      </c>
      <c r="F71" s="8">
        <f t="shared" si="29"/>
        <v>1</v>
      </c>
      <c r="G71" s="8">
        <f>'Day 1 Cards'!Z89</f>
        <v>6</v>
      </c>
      <c r="H71" s="8">
        <f t="shared" si="27"/>
        <v>9</v>
      </c>
      <c r="I71" s="8">
        <f>'Day 1 Cards'!AE89</f>
        <v>7</v>
      </c>
      <c r="J71" s="8">
        <f t="shared" si="30"/>
        <v>0</v>
      </c>
      <c r="K71" s="8">
        <f>SUM(J63:J71)</f>
        <v>3</v>
      </c>
      <c r="L71" s="170">
        <f t="shared" si="31"/>
        <v>-1</v>
      </c>
      <c r="M71" s="46" t="s">
        <v>82</v>
      </c>
      <c r="O71" s="46" t="s">
        <v>82</v>
      </c>
      <c r="P71" s="170">
        <f t="shared" si="32"/>
        <v>2</v>
      </c>
      <c r="Q71" s="8">
        <f>SUM(R63:R71)</f>
        <v>5</v>
      </c>
      <c r="R71" s="8">
        <f t="shared" si="33"/>
        <v>0</v>
      </c>
      <c r="S71" s="8">
        <f>'Day 1 Cards'!U89</f>
        <v>8</v>
      </c>
      <c r="T71" s="8">
        <f t="shared" si="34"/>
        <v>9</v>
      </c>
      <c r="U71" s="8">
        <f>'Day 1 Cards'!AK89</f>
        <v>5</v>
      </c>
      <c r="V71" s="8">
        <f t="shared" si="35"/>
        <v>1</v>
      </c>
      <c r="W71" s="8">
        <f>SUM(V63:V71)</f>
        <v>3</v>
      </c>
      <c r="X71" s="170">
        <f t="shared" si="36"/>
        <v>-2</v>
      </c>
      <c r="Y71" s="46" t="s">
        <v>82</v>
      </c>
    </row>
    <row r="72" spans="2:25" x14ac:dyDescent="0.25">
      <c r="B72" s="177"/>
      <c r="C72" s="183" t="str">
        <f>IF(D72&gt;8,"WIN"," ")</f>
        <v xml:space="preserve"> </v>
      </c>
      <c r="D72" s="170">
        <f t="shared" si="28"/>
        <v>1</v>
      </c>
      <c r="E72" s="8">
        <f>SUM(F63:F72)</f>
        <v>4</v>
      </c>
      <c r="F72" s="8">
        <f t="shared" ref="F72:F80" si="37">IF(G72&lt;I72,1,0)</f>
        <v>0</v>
      </c>
      <c r="G72" s="8">
        <f>'Day 1 Cards'!Z91</f>
        <v>2</v>
      </c>
      <c r="H72" s="8">
        <f t="shared" si="27"/>
        <v>10</v>
      </c>
      <c r="I72" s="8">
        <f>'Day 1 Cards'!AE91</f>
        <v>2</v>
      </c>
      <c r="J72" s="8">
        <f t="shared" ref="J72:J80" si="38">IF(I72&lt;G72,1,0)</f>
        <v>0</v>
      </c>
      <c r="K72" s="8">
        <f>SUM(J63:J72)</f>
        <v>3</v>
      </c>
      <c r="L72" s="170">
        <f t="shared" si="31"/>
        <v>-1</v>
      </c>
      <c r="M72" s="181" t="str">
        <f>IF(L72&gt;8,"WIN"," ")</f>
        <v xml:space="preserve"> </v>
      </c>
      <c r="N72" s="182"/>
      <c r="O72" s="183" t="str">
        <f>IF(P72&gt;8,"WIN"," ")</f>
        <v xml:space="preserve"> </v>
      </c>
      <c r="P72" s="170">
        <f t="shared" si="32"/>
        <v>3</v>
      </c>
      <c r="Q72" s="8">
        <f>SUM(R63:R72)</f>
        <v>6</v>
      </c>
      <c r="R72" s="8">
        <f t="shared" ref="R72:R80" si="39">IF(S72&lt;U72,1,0)</f>
        <v>1</v>
      </c>
      <c r="S72" s="8">
        <f>'Day 1 Cards'!U91</f>
        <v>3</v>
      </c>
      <c r="T72" s="8">
        <f t="shared" si="34"/>
        <v>10</v>
      </c>
      <c r="U72" s="8">
        <f>'Day 1 Cards'!AK91</f>
        <v>4</v>
      </c>
      <c r="V72" s="8">
        <f t="shared" ref="V72:V80" si="40">IF(U72&lt;S72,1,0)</f>
        <v>0</v>
      </c>
      <c r="W72" s="8">
        <f>SUM(V63:V72)</f>
        <v>3</v>
      </c>
      <c r="X72" s="170">
        <f t="shared" si="36"/>
        <v>-3</v>
      </c>
      <c r="Y72" s="181" t="str">
        <f>IF(X72&gt;8,"WIN"," ")</f>
        <v xml:space="preserve"> </v>
      </c>
    </row>
    <row r="73" spans="2:25" x14ac:dyDescent="0.25">
      <c r="C73" s="185" t="str">
        <f>IF(D73&gt;7,"WIN"," ")</f>
        <v xml:space="preserve"> </v>
      </c>
      <c r="D73" s="170">
        <f t="shared" si="28"/>
        <v>2</v>
      </c>
      <c r="E73" s="8">
        <f>SUM(F63:F73)</f>
        <v>5</v>
      </c>
      <c r="F73" s="8">
        <f t="shared" si="37"/>
        <v>1</v>
      </c>
      <c r="G73" s="8">
        <f>'Day 1 Cards'!Z92</f>
        <v>4</v>
      </c>
      <c r="H73" s="8">
        <f t="shared" si="27"/>
        <v>11</v>
      </c>
      <c r="I73" s="8">
        <f>'Day 1 Cards'!AE92</f>
        <v>5</v>
      </c>
      <c r="J73" s="8">
        <f t="shared" si="38"/>
        <v>0</v>
      </c>
      <c r="K73" s="8">
        <f>SUM(J63:J73)</f>
        <v>3</v>
      </c>
      <c r="L73" s="170">
        <f t="shared" si="31"/>
        <v>-2</v>
      </c>
      <c r="M73" s="184" t="str">
        <f>IF(L73&gt;7,"WIN"," ")</f>
        <v xml:space="preserve"> </v>
      </c>
      <c r="N73" s="182"/>
      <c r="O73" s="185" t="str">
        <f>IF(P73&gt;7,"WIN"," ")</f>
        <v xml:space="preserve"> </v>
      </c>
      <c r="P73" s="170">
        <f t="shared" si="32"/>
        <v>3</v>
      </c>
      <c r="Q73" s="8">
        <f>SUM(R63:R73)</f>
        <v>6</v>
      </c>
      <c r="R73" s="8">
        <f t="shared" si="39"/>
        <v>0</v>
      </c>
      <c r="S73" s="8">
        <f>'Day 1 Cards'!U92</f>
        <v>4</v>
      </c>
      <c r="T73" s="8">
        <f t="shared" si="34"/>
        <v>11</v>
      </c>
      <c r="U73" s="8">
        <f>'Day 1 Cards'!AK92</f>
        <v>4</v>
      </c>
      <c r="V73" s="8">
        <f t="shared" si="40"/>
        <v>0</v>
      </c>
      <c r="W73" s="8">
        <f>SUM(V63:V73)</f>
        <v>3</v>
      </c>
      <c r="X73" s="170">
        <f t="shared" si="36"/>
        <v>-3</v>
      </c>
      <c r="Y73" s="184" t="str">
        <f>IF(X73&gt;7,"WIN"," ")</f>
        <v xml:space="preserve"> </v>
      </c>
    </row>
    <row r="74" spans="2:25" x14ac:dyDescent="0.25">
      <c r="C74" s="185" t="str">
        <f>IF(D74&gt;6,"WIN"," ")</f>
        <v xml:space="preserve"> </v>
      </c>
      <c r="D74" s="170">
        <f t="shared" si="28"/>
        <v>1</v>
      </c>
      <c r="E74" s="8">
        <f>SUM(F63:F74)</f>
        <v>5</v>
      </c>
      <c r="F74" s="8">
        <f t="shared" si="37"/>
        <v>0</v>
      </c>
      <c r="G74" s="8">
        <f>'Day 1 Cards'!Z93</f>
        <v>7</v>
      </c>
      <c r="H74" s="8">
        <f t="shared" si="27"/>
        <v>12</v>
      </c>
      <c r="I74" s="8">
        <f>'Day 1 Cards'!AE93</f>
        <v>5</v>
      </c>
      <c r="J74" s="8">
        <f t="shared" si="38"/>
        <v>1</v>
      </c>
      <c r="K74" s="8">
        <f>SUM(J63:J74)</f>
        <v>4</v>
      </c>
      <c r="L74" s="170">
        <f t="shared" si="31"/>
        <v>-1</v>
      </c>
      <c r="M74" s="184" t="str">
        <f>IF(L74&gt;6,"WIN"," ")</f>
        <v xml:space="preserve"> </v>
      </c>
      <c r="N74" s="182"/>
      <c r="O74" s="185" t="str">
        <f>IF(P74&gt;6,"WIN"," ")</f>
        <v xml:space="preserve"> </v>
      </c>
      <c r="P74" s="170">
        <f t="shared" si="32"/>
        <v>3</v>
      </c>
      <c r="Q74" s="8">
        <f>SUM(R63:R74)</f>
        <v>6</v>
      </c>
      <c r="R74" s="8">
        <f t="shared" si="39"/>
        <v>0</v>
      </c>
      <c r="S74" s="8">
        <f>'Day 1 Cards'!U93</f>
        <v>6</v>
      </c>
      <c r="T74" s="8">
        <f t="shared" si="34"/>
        <v>12</v>
      </c>
      <c r="U74" s="8">
        <f>'Day 1 Cards'!AK93</f>
        <v>6</v>
      </c>
      <c r="V74" s="8">
        <f t="shared" si="40"/>
        <v>0</v>
      </c>
      <c r="W74" s="8">
        <f>SUM(V63:V74)</f>
        <v>3</v>
      </c>
      <c r="X74" s="170">
        <f t="shared" si="36"/>
        <v>-3</v>
      </c>
      <c r="Y74" s="184" t="str">
        <f>IF(X74&gt;6,"WIN"," ")</f>
        <v xml:space="preserve"> </v>
      </c>
    </row>
    <row r="75" spans="2:25" x14ac:dyDescent="0.25">
      <c r="C75" s="185" t="str">
        <f>IF(D75&gt;5,"WIN"," ")</f>
        <v xml:space="preserve"> </v>
      </c>
      <c r="D75" s="170">
        <f t="shared" si="28"/>
        <v>2</v>
      </c>
      <c r="E75" s="8">
        <f>SUM(F63:F75)</f>
        <v>6</v>
      </c>
      <c r="F75" s="8">
        <f t="shared" si="37"/>
        <v>1</v>
      </c>
      <c r="G75" s="8">
        <f>'Day 1 Cards'!Z94</f>
        <v>3</v>
      </c>
      <c r="H75" s="8">
        <f t="shared" si="27"/>
        <v>13</v>
      </c>
      <c r="I75" s="8">
        <f>'Day 1 Cards'!AE94</f>
        <v>5</v>
      </c>
      <c r="J75" s="8">
        <f t="shared" si="38"/>
        <v>0</v>
      </c>
      <c r="K75" s="8">
        <f>SUM(J63:J75)</f>
        <v>4</v>
      </c>
      <c r="L75" s="170">
        <f t="shared" si="31"/>
        <v>-2</v>
      </c>
      <c r="M75" s="184" t="str">
        <f>IF(L75&gt;5,"WIN"," ")</f>
        <v xml:space="preserve"> </v>
      </c>
      <c r="N75" s="182"/>
      <c r="O75" s="185" t="str">
        <f>IF(P75&gt;5,"WIN"," ")</f>
        <v xml:space="preserve"> </v>
      </c>
      <c r="P75" s="170">
        <f t="shared" si="32"/>
        <v>4</v>
      </c>
      <c r="Q75" s="8">
        <f>SUM(R63:R75)</f>
        <v>7</v>
      </c>
      <c r="R75" s="8">
        <f t="shared" si="39"/>
        <v>1</v>
      </c>
      <c r="S75" s="8">
        <f>'Day 1 Cards'!U94</f>
        <v>3</v>
      </c>
      <c r="T75" s="8">
        <f t="shared" si="34"/>
        <v>13</v>
      </c>
      <c r="U75" s="8">
        <f>'Day 1 Cards'!AK94</f>
        <v>5</v>
      </c>
      <c r="V75" s="8">
        <f t="shared" si="40"/>
        <v>0</v>
      </c>
      <c r="W75" s="8">
        <f>SUM(V63:V75)</f>
        <v>3</v>
      </c>
      <c r="X75" s="170">
        <f t="shared" si="36"/>
        <v>-4</v>
      </c>
      <c r="Y75" s="184" t="str">
        <f>IF(X75&gt;5,"WIN"," ")</f>
        <v xml:space="preserve"> </v>
      </c>
    </row>
    <row r="76" spans="2:25" x14ac:dyDescent="0.25">
      <c r="C76" s="185" t="str">
        <f>IF(D76&gt;4,"WIN"," ")</f>
        <v xml:space="preserve"> </v>
      </c>
      <c r="D76" s="170">
        <f t="shared" si="28"/>
        <v>3</v>
      </c>
      <c r="E76" s="8">
        <f>SUM(F63:F76)</f>
        <v>7</v>
      </c>
      <c r="F76" s="8">
        <f t="shared" si="37"/>
        <v>1</v>
      </c>
      <c r="G76" s="8">
        <f>'Day 1 Cards'!Z95</f>
        <v>3</v>
      </c>
      <c r="H76" s="8">
        <f t="shared" si="27"/>
        <v>14</v>
      </c>
      <c r="I76" s="8">
        <f>'Day 1 Cards'!AE95</f>
        <v>4</v>
      </c>
      <c r="J76" s="8">
        <f t="shared" si="38"/>
        <v>0</v>
      </c>
      <c r="K76" s="8">
        <f>SUM(J63:J76)</f>
        <v>4</v>
      </c>
      <c r="L76" s="170">
        <f t="shared" si="31"/>
        <v>-3</v>
      </c>
      <c r="M76" s="184" t="str">
        <f>IF(L76&gt;4,"WIN"," ")</f>
        <v xml:space="preserve"> </v>
      </c>
      <c r="N76" s="182"/>
      <c r="O76" s="185" t="str">
        <f>IF(P76&gt;4,"WIN"," ")</f>
        <v xml:space="preserve"> </v>
      </c>
      <c r="P76" s="170">
        <f t="shared" si="32"/>
        <v>3</v>
      </c>
      <c r="Q76" s="8">
        <f>SUM(R63:R76)</f>
        <v>7</v>
      </c>
      <c r="R76" s="8">
        <f t="shared" si="39"/>
        <v>0</v>
      </c>
      <c r="S76" s="8">
        <f>'Day 1 Cards'!U95</f>
        <v>6</v>
      </c>
      <c r="T76" s="8">
        <f t="shared" si="34"/>
        <v>14</v>
      </c>
      <c r="U76" s="8">
        <f>'Day 1 Cards'!AK95</f>
        <v>3</v>
      </c>
      <c r="V76" s="8">
        <f t="shared" si="40"/>
        <v>1</v>
      </c>
      <c r="W76" s="8">
        <f>SUM(V63:V76)</f>
        <v>4</v>
      </c>
      <c r="X76" s="170">
        <f t="shared" si="36"/>
        <v>-3</v>
      </c>
      <c r="Y76" s="184" t="str">
        <f>IF(X76&gt;4,"WIN"," ")</f>
        <v xml:space="preserve"> </v>
      </c>
    </row>
    <row r="77" spans="2:25" x14ac:dyDescent="0.25">
      <c r="C77" s="185" t="str">
        <f>IF(D77&gt;3,"WIN"," ")</f>
        <v xml:space="preserve"> </v>
      </c>
      <c r="D77" s="170">
        <f t="shared" si="28"/>
        <v>3</v>
      </c>
      <c r="E77" s="8">
        <f>SUM(F63:F77)</f>
        <v>7</v>
      </c>
      <c r="F77" s="8">
        <f t="shared" si="37"/>
        <v>0</v>
      </c>
      <c r="G77" s="8">
        <f>'Day 1 Cards'!Z96</f>
        <v>9</v>
      </c>
      <c r="H77" s="8">
        <f t="shared" si="27"/>
        <v>15</v>
      </c>
      <c r="I77" s="8">
        <f>'Day 1 Cards'!AE96</f>
        <v>9</v>
      </c>
      <c r="J77" s="8">
        <f t="shared" si="38"/>
        <v>0</v>
      </c>
      <c r="K77" s="8">
        <f>SUM(J63:J77)</f>
        <v>4</v>
      </c>
      <c r="L77" s="170">
        <f t="shared" si="31"/>
        <v>-3</v>
      </c>
      <c r="M77" s="184" t="str">
        <f>IF(L77&gt;3,"WIN"," ")</f>
        <v xml:space="preserve"> </v>
      </c>
      <c r="N77" s="182"/>
      <c r="O77" s="185" t="str">
        <f>IF(P77&gt;3,"WIN"," ")</f>
        <v xml:space="preserve"> </v>
      </c>
      <c r="P77" s="170">
        <f t="shared" si="32"/>
        <v>2</v>
      </c>
      <c r="Q77" s="8">
        <f>SUM(R63:R77)</f>
        <v>7</v>
      </c>
      <c r="R77" s="8">
        <f t="shared" si="39"/>
        <v>0</v>
      </c>
      <c r="S77" s="8">
        <f>'Day 1 Cards'!U96</f>
        <v>8</v>
      </c>
      <c r="T77" s="8">
        <f t="shared" si="34"/>
        <v>15</v>
      </c>
      <c r="U77" s="8">
        <f>'Day 1 Cards'!AK96</f>
        <v>5</v>
      </c>
      <c r="V77" s="8">
        <f t="shared" si="40"/>
        <v>1</v>
      </c>
      <c r="W77" s="8">
        <f>SUM(V63:V77)</f>
        <v>5</v>
      </c>
      <c r="X77" s="170">
        <f t="shared" si="36"/>
        <v>-2</v>
      </c>
      <c r="Y77" s="184" t="str">
        <f>IF(X77&gt;3,"WIN"," ")</f>
        <v xml:space="preserve"> </v>
      </c>
    </row>
    <row r="78" spans="2:25" x14ac:dyDescent="0.25">
      <c r="C78" s="185" t="str">
        <f>IF(D78&gt;2,"WIN"," ")</f>
        <v>WIN</v>
      </c>
      <c r="D78" s="170">
        <f t="shared" si="28"/>
        <v>4</v>
      </c>
      <c r="E78" s="8">
        <f>SUM(F63:F78)</f>
        <v>8</v>
      </c>
      <c r="F78" s="8">
        <f t="shared" si="37"/>
        <v>1</v>
      </c>
      <c r="G78" s="8">
        <f>'Day 1 Cards'!Z97</f>
        <v>3</v>
      </c>
      <c r="H78" s="8">
        <f t="shared" si="27"/>
        <v>16</v>
      </c>
      <c r="I78" s="8">
        <f>'Day 1 Cards'!AE97</f>
        <v>4</v>
      </c>
      <c r="J78" s="8">
        <f t="shared" si="38"/>
        <v>0</v>
      </c>
      <c r="K78" s="8">
        <f>SUM(J63:J78)</f>
        <v>4</v>
      </c>
      <c r="L78" s="170">
        <f t="shared" si="31"/>
        <v>-4</v>
      </c>
      <c r="M78" s="184" t="str">
        <f>IF(L78&gt;2,"WIN"," ")</f>
        <v xml:space="preserve"> </v>
      </c>
      <c r="N78" s="182"/>
      <c r="O78" s="185" t="str">
        <f>IF(P78&gt;2,"WIN"," ")</f>
        <v>WIN</v>
      </c>
      <c r="P78" s="170">
        <f t="shared" si="32"/>
        <v>3</v>
      </c>
      <c r="Q78" s="8">
        <f>SUM(R63:R78)</f>
        <v>8</v>
      </c>
      <c r="R78" s="8">
        <f t="shared" si="39"/>
        <v>1</v>
      </c>
      <c r="S78" s="8">
        <f>'Day 1 Cards'!U97</f>
        <v>4</v>
      </c>
      <c r="T78" s="8">
        <f t="shared" si="34"/>
        <v>16</v>
      </c>
      <c r="U78" s="8">
        <f>'Day 1 Cards'!AK97</f>
        <v>6</v>
      </c>
      <c r="V78" s="8">
        <f t="shared" si="40"/>
        <v>0</v>
      </c>
      <c r="W78" s="8">
        <f>SUM(V63:V78)</f>
        <v>5</v>
      </c>
      <c r="X78" s="170">
        <f t="shared" si="36"/>
        <v>-3</v>
      </c>
      <c r="Y78" s="184" t="str">
        <f>IF(X78&gt;2,"WIN"," ")</f>
        <v xml:space="preserve"> </v>
      </c>
    </row>
    <row r="79" spans="2:25" x14ac:dyDescent="0.25">
      <c r="C79" s="185" t="str">
        <f>IF(D79&gt;1,"WIN"," ")</f>
        <v>WIN</v>
      </c>
      <c r="D79" s="170">
        <f t="shared" si="28"/>
        <v>4</v>
      </c>
      <c r="E79" s="8">
        <f>SUM(F63:F79)</f>
        <v>8</v>
      </c>
      <c r="F79" s="8">
        <f t="shared" si="37"/>
        <v>0</v>
      </c>
      <c r="G79" s="8">
        <f>'Day 1 Cards'!Z98</f>
        <v>4</v>
      </c>
      <c r="H79" s="8">
        <f t="shared" si="27"/>
        <v>17</v>
      </c>
      <c r="I79" s="8">
        <f>'Day 1 Cards'!AE98</f>
        <v>4</v>
      </c>
      <c r="J79" s="8">
        <f t="shared" si="38"/>
        <v>0</v>
      </c>
      <c r="K79" s="8">
        <f>SUM(J63:J79)</f>
        <v>4</v>
      </c>
      <c r="L79" s="170">
        <f t="shared" si="31"/>
        <v>-4</v>
      </c>
      <c r="M79" s="184" t="str">
        <f>IF(L79&gt;1,"WIN"," ")</f>
        <v xml:space="preserve"> </v>
      </c>
      <c r="N79" s="182"/>
      <c r="O79" s="185" t="str">
        <f>IF(P79&gt;1,"WIN"," ")</f>
        <v>WIN</v>
      </c>
      <c r="P79" s="170">
        <f t="shared" si="32"/>
        <v>3</v>
      </c>
      <c r="Q79" s="8">
        <f>SUM(R63:R79)</f>
        <v>8</v>
      </c>
      <c r="R79" s="8">
        <f t="shared" si="39"/>
        <v>0</v>
      </c>
      <c r="S79" s="8">
        <f>'Day 1 Cards'!U98</f>
        <v>5</v>
      </c>
      <c r="T79" s="8">
        <f t="shared" si="34"/>
        <v>17</v>
      </c>
      <c r="U79" s="8">
        <f>'Day 1 Cards'!AK98</f>
        <v>5</v>
      </c>
      <c r="V79" s="8">
        <f t="shared" si="40"/>
        <v>0</v>
      </c>
      <c r="W79" s="8">
        <f>SUM(V63:V79)</f>
        <v>5</v>
      </c>
      <c r="X79" s="170">
        <f t="shared" si="36"/>
        <v>-3</v>
      </c>
      <c r="Y79" s="184" t="str">
        <f>IF(X79&gt;1,"WIN"," ")</f>
        <v xml:space="preserve"> </v>
      </c>
    </row>
    <row r="80" spans="2:25" x14ac:dyDescent="0.25">
      <c r="C80" s="187" t="str">
        <f>IF(D80&gt;0,"WIN"," ")</f>
        <v>WIN</v>
      </c>
      <c r="D80" s="170">
        <f t="shared" si="28"/>
        <v>3</v>
      </c>
      <c r="E80" s="8">
        <f>SUM(F63:F80)</f>
        <v>8</v>
      </c>
      <c r="F80" s="8">
        <f t="shared" si="37"/>
        <v>0</v>
      </c>
      <c r="G80" s="8">
        <f>'Day 1 Cards'!Z99</f>
        <v>5</v>
      </c>
      <c r="H80" s="8">
        <f t="shared" si="27"/>
        <v>18</v>
      </c>
      <c r="I80" s="8">
        <f>'Day 1 Cards'!AE99</f>
        <v>4</v>
      </c>
      <c r="J80" s="8">
        <f t="shared" si="38"/>
        <v>1</v>
      </c>
      <c r="K80" s="8">
        <f>SUM(J63:J80)</f>
        <v>5</v>
      </c>
      <c r="L80" s="170">
        <f t="shared" si="31"/>
        <v>-3</v>
      </c>
      <c r="M80" s="186" t="str">
        <f>IF(L80&gt;0,"WIN"," ")</f>
        <v xml:space="preserve"> </v>
      </c>
      <c r="N80" s="182"/>
      <c r="O80" s="187" t="str">
        <f>IF(P80&gt;0,"WIN"," ")</f>
        <v>WIN</v>
      </c>
      <c r="P80" s="170">
        <f t="shared" si="32"/>
        <v>4</v>
      </c>
      <c r="Q80" s="8">
        <f>SUM(R63:R80)</f>
        <v>9</v>
      </c>
      <c r="R80" s="8">
        <f t="shared" si="39"/>
        <v>1</v>
      </c>
      <c r="S80" s="8">
        <f>'Day 1 Cards'!U99</f>
        <v>5</v>
      </c>
      <c r="T80" s="8">
        <f t="shared" si="34"/>
        <v>18</v>
      </c>
      <c r="U80" s="8">
        <f>'Day 1 Cards'!AK99</f>
        <v>6</v>
      </c>
      <c r="V80" s="8">
        <f t="shared" si="40"/>
        <v>0</v>
      </c>
      <c r="W80" s="8">
        <f>SUM(V63:V80)</f>
        <v>5</v>
      </c>
      <c r="X80" s="170">
        <f t="shared" si="36"/>
        <v>-4</v>
      </c>
      <c r="Y80" s="186" t="str">
        <f>IF(X80&gt;0,"WIN"," ")</f>
        <v xml:space="preserve"> </v>
      </c>
    </row>
    <row r="81" spans="3:25" x14ac:dyDescent="0.25">
      <c r="C81" s="46">
        <f>IF(C80="WIN",1,0)</f>
        <v>1</v>
      </c>
      <c r="M81" s="46">
        <f>IF(M80="WIN",1,0)</f>
        <v>0</v>
      </c>
      <c r="O81" s="46">
        <f>IF(O80="WIN",1,0)</f>
        <v>1</v>
      </c>
      <c r="Y81" s="46">
        <f>IF(Y80="WIN",1,0)</f>
        <v>0</v>
      </c>
    </row>
    <row r="82" spans="3:25" ht="15.75" x14ac:dyDescent="0.25">
      <c r="C82" s="46">
        <f>IF(D80=L80,0.5,0)</f>
        <v>0</v>
      </c>
      <c r="F82" s="170">
        <f>SUM(C81:C82)</f>
        <v>1</v>
      </c>
      <c r="G82" s="208" t="s">
        <v>42</v>
      </c>
      <c r="I82" s="209" t="s">
        <v>71</v>
      </c>
      <c r="J82" s="170">
        <f>SUM(M81:M82)</f>
        <v>0</v>
      </c>
      <c r="M82" s="46">
        <f>C82</f>
        <v>0</v>
      </c>
      <c r="O82" s="46">
        <f>IF(P80=X80,0.5,0)</f>
        <v>0</v>
      </c>
      <c r="R82" s="170">
        <f>SUM(O81:O82)</f>
        <v>1</v>
      </c>
      <c r="S82" s="208" t="s">
        <v>15</v>
      </c>
      <c r="U82" s="209" t="s">
        <v>43</v>
      </c>
      <c r="V82" s="170">
        <f>SUM(Y81:Y82)</f>
        <v>0</v>
      </c>
      <c r="Y82" s="46">
        <f>O82</f>
        <v>0</v>
      </c>
    </row>
    <row r="84" spans="3:25" x14ac:dyDescent="0.25">
      <c r="J84" s="172"/>
      <c r="K84" s="172"/>
      <c r="L84" s="172"/>
      <c r="M84" s="172"/>
      <c r="O84" s="172"/>
      <c r="P84" s="172"/>
      <c r="Q84" s="172"/>
      <c r="R84" s="172"/>
      <c r="S84" s="172"/>
      <c r="T84" s="172"/>
      <c r="U84" s="172"/>
    </row>
    <row r="85" spans="3:25" ht="21" x14ac:dyDescent="0.35">
      <c r="J85" s="172"/>
      <c r="K85" s="172"/>
      <c r="L85" s="172"/>
      <c r="M85" s="172"/>
      <c r="N85" s="210" t="s">
        <v>126</v>
      </c>
      <c r="O85" s="172"/>
      <c r="P85" s="172"/>
      <c r="Q85" s="172"/>
      <c r="R85" s="172"/>
      <c r="S85" s="172" t="s">
        <v>8</v>
      </c>
      <c r="T85" s="172"/>
      <c r="U85" s="172"/>
    </row>
    <row r="86" spans="3:25" ht="15.75" x14ac:dyDescent="0.25">
      <c r="J86" s="172"/>
      <c r="K86" s="172"/>
      <c r="L86" s="211">
        <f>F28+R28+F55+R55+F82+R82</f>
        <v>5</v>
      </c>
      <c r="M86" s="292" t="s">
        <v>108</v>
      </c>
      <c r="N86" s="221"/>
      <c r="O86" s="292" t="s">
        <v>69</v>
      </c>
      <c r="P86" s="211">
        <f>J28+V28+J55+V55+J82+V82</f>
        <v>1</v>
      </c>
      <c r="Q86" s="172"/>
      <c r="R86" s="172"/>
      <c r="S86" s="172"/>
      <c r="T86" s="172"/>
      <c r="U86" s="172"/>
    </row>
    <row r="87" spans="3:25" ht="21" x14ac:dyDescent="0.35">
      <c r="J87" s="172"/>
      <c r="K87" s="172"/>
      <c r="L87" s="172"/>
      <c r="M87" s="172"/>
      <c r="N87" s="210"/>
      <c r="O87" s="172"/>
      <c r="P87" s="172"/>
      <c r="Q87" s="172"/>
      <c r="R87" s="172"/>
      <c r="S87" s="172"/>
      <c r="T87" s="172"/>
      <c r="U87" s="172"/>
    </row>
    <row r="88" spans="3:25" x14ac:dyDescent="0.25"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</row>
    <row r="92" spans="3:25" ht="31.5" x14ac:dyDescent="0.5">
      <c r="C92" s="172"/>
      <c r="D92" s="225" t="s">
        <v>8</v>
      </c>
      <c r="E92" s="172"/>
      <c r="I92" s="188"/>
      <c r="J92" s="188"/>
      <c r="K92" s="188"/>
      <c r="L92" s="188"/>
      <c r="M92" s="188"/>
      <c r="N92" s="226" t="s">
        <v>110</v>
      </c>
      <c r="O92" s="188"/>
      <c r="P92" s="188"/>
      <c r="Q92" s="188"/>
      <c r="R92" s="188"/>
      <c r="S92" s="188"/>
    </row>
    <row r="98" spans="1:27" ht="26.25" x14ac:dyDescent="0.4">
      <c r="A98" s="279" t="s">
        <v>101</v>
      </c>
      <c r="B98" s="188"/>
      <c r="D98" s="169" t="s">
        <v>79</v>
      </c>
      <c r="E98" s="46" t="s">
        <v>24</v>
      </c>
      <c r="F98" s="46" t="s">
        <v>0</v>
      </c>
      <c r="G98" s="176" t="s">
        <v>20</v>
      </c>
      <c r="H98" s="46" t="s">
        <v>74</v>
      </c>
      <c r="I98" s="175" t="s">
        <v>71</v>
      </c>
      <c r="J98" s="46" t="s">
        <v>0</v>
      </c>
      <c r="K98" s="46" t="s">
        <v>24</v>
      </c>
      <c r="L98" s="169" t="s">
        <v>79</v>
      </c>
      <c r="P98" s="169" t="s">
        <v>79</v>
      </c>
      <c r="Q98" s="46" t="s">
        <v>24</v>
      </c>
      <c r="R98" s="46" t="s">
        <v>0</v>
      </c>
      <c r="S98" s="176" t="s">
        <v>73</v>
      </c>
      <c r="T98" s="46" t="s">
        <v>74</v>
      </c>
      <c r="U98" s="175" t="s">
        <v>43</v>
      </c>
      <c r="V98" s="46" t="s">
        <v>0</v>
      </c>
      <c r="W98" s="46" t="s">
        <v>24</v>
      </c>
      <c r="X98" s="169" t="s">
        <v>79</v>
      </c>
      <c r="Z98" s="279" t="s">
        <v>102</v>
      </c>
      <c r="AA98" s="280"/>
    </row>
    <row r="99" spans="1:27" x14ac:dyDescent="0.25">
      <c r="D99" s="169" t="s">
        <v>80</v>
      </c>
      <c r="E99" s="46" t="s">
        <v>78</v>
      </c>
      <c r="F99" s="46" t="s">
        <v>78</v>
      </c>
      <c r="G99" s="46" t="s">
        <v>77</v>
      </c>
      <c r="H99" s="46" t="s">
        <v>76</v>
      </c>
      <c r="I99" s="46" t="s">
        <v>77</v>
      </c>
      <c r="J99" s="46" t="s">
        <v>78</v>
      </c>
      <c r="K99" s="46" t="s">
        <v>78</v>
      </c>
      <c r="L99" s="169" t="s">
        <v>80</v>
      </c>
      <c r="P99" s="169" t="s">
        <v>80</v>
      </c>
      <c r="Q99" s="46" t="s">
        <v>78</v>
      </c>
      <c r="R99" s="46" t="s">
        <v>78</v>
      </c>
      <c r="S99" s="46" t="s">
        <v>77</v>
      </c>
      <c r="T99" s="46" t="s">
        <v>76</v>
      </c>
      <c r="U99" s="46" t="s">
        <v>77</v>
      </c>
      <c r="V99" s="46" t="s">
        <v>78</v>
      </c>
      <c r="W99" s="46" t="s">
        <v>78</v>
      </c>
      <c r="X99" s="169" t="s">
        <v>80</v>
      </c>
    </row>
    <row r="100" spans="1:27" x14ac:dyDescent="0.25">
      <c r="D100" s="170">
        <f>E100-K100</f>
        <v>1</v>
      </c>
      <c r="E100" s="8">
        <f>F100</f>
        <v>1</v>
      </c>
      <c r="F100" s="8">
        <f>IF(G100&lt;I100,1,0)</f>
        <v>1</v>
      </c>
      <c r="G100" s="8">
        <f>'Day 2 Cards'!AE46</f>
        <v>3</v>
      </c>
      <c r="H100" s="8">
        <f t="shared" ref="H100:H117" si="41">H9</f>
        <v>1</v>
      </c>
      <c r="I100" s="8">
        <f>'Day 2 Cards'!AE81</f>
        <v>4</v>
      </c>
      <c r="J100" s="8">
        <f>IF(I100&lt;G100,1,0)</f>
        <v>0</v>
      </c>
      <c r="K100" s="8">
        <f>J100</f>
        <v>0</v>
      </c>
      <c r="L100" s="170">
        <f>K100-E100</f>
        <v>-1</v>
      </c>
      <c r="P100" s="170">
        <f>Q100-W100</f>
        <v>0</v>
      </c>
      <c r="Q100" s="8">
        <f>R100</f>
        <v>0</v>
      </c>
      <c r="R100" s="8">
        <f t="shared" ref="R100:R117" si="42">IF(S100&lt;U100,1,0)</f>
        <v>0</v>
      </c>
      <c r="S100" s="8">
        <f>'Day 2 Cards'!AK46</f>
        <v>3</v>
      </c>
      <c r="T100" s="8">
        <f>H100</f>
        <v>1</v>
      </c>
      <c r="U100" s="8">
        <f>'Day 2 Cards'!AK81</f>
        <v>3</v>
      </c>
      <c r="V100" s="8">
        <f t="shared" ref="V100:V117" si="43">IF(U100&lt;S100,1,0)</f>
        <v>0</v>
      </c>
      <c r="W100" s="8">
        <f>V100</f>
        <v>0</v>
      </c>
      <c r="X100" s="170">
        <f>W100-Q100</f>
        <v>0</v>
      </c>
    </row>
    <row r="101" spans="1:27" x14ac:dyDescent="0.25">
      <c r="D101" s="170">
        <f t="shared" ref="D101:D117" si="44">E101-K101</f>
        <v>2</v>
      </c>
      <c r="E101" s="8">
        <f>SUM(F100:F101)</f>
        <v>2</v>
      </c>
      <c r="F101" s="8">
        <f t="shared" ref="F101:F108" si="45">IF(G101&lt;I101,1,0)</f>
        <v>1</v>
      </c>
      <c r="G101" s="8">
        <f>'Day 2 Cards'!AE47</f>
        <v>5</v>
      </c>
      <c r="H101" s="8">
        <f t="shared" si="41"/>
        <v>2</v>
      </c>
      <c r="I101" s="8">
        <f>'Day 2 Cards'!AE82</f>
        <v>8</v>
      </c>
      <c r="J101" s="8">
        <f t="shared" ref="J101:J108" si="46">IF(I101&lt;G101,1,0)</f>
        <v>0</v>
      </c>
      <c r="K101" s="8">
        <f>SUM(J100:J101)</f>
        <v>0</v>
      </c>
      <c r="L101" s="170">
        <f t="shared" ref="L101:L117" si="47">K101-E101</f>
        <v>-2</v>
      </c>
      <c r="P101" s="170">
        <f t="shared" ref="P101:P117" si="48">Q101-W101</f>
        <v>1</v>
      </c>
      <c r="Q101" s="8">
        <f>SUM(R100:R101)</f>
        <v>1</v>
      </c>
      <c r="R101" s="8">
        <f t="shared" si="42"/>
        <v>1</v>
      </c>
      <c r="S101" s="8">
        <f>'Day 2 Cards'!AK47</f>
        <v>4</v>
      </c>
      <c r="T101" s="8">
        <f t="shared" ref="T101:T117" si="49">H101</f>
        <v>2</v>
      </c>
      <c r="U101" s="8">
        <f>'Day 2 Cards'!AK82</f>
        <v>9</v>
      </c>
      <c r="V101" s="8">
        <f t="shared" si="43"/>
        <v>0</v>
      </c>
      <c r="W101" s="8">
        <f>SUM(V100:V101)</f>
        <v>0</v>
      </c>
      <c r="X101" s="170">
        <f t="shared" ref="X101:X117" si="50">W101-Q101</f>
        <v>-1</v>
      </c>
    </row>
    <row r="102" spans="1:27" x14ac:dyDescent="0.25">
      <c r="D102" s="170">
        <f t="shared" si="44"/>
        <v>2</v>
      </c>
      <c r="E102" s="8">
        <f>SUM(F100:F102)</f>
        <v>2</v>
      </c>
      <c r="F102" s="8">
        <f t="shared" si="45"/>
        <v>0</v>
      </c>
      <c r="G102" s="8">
        <f>'Day 2 Cards'!AE48</f>
        <v>5</v>
      </c>
      <c r="H102" s="8">
        <f t="shared" si="41"/>
        <v>3</v>
      </c>
      <c r="I102" s="8">
        <f>'Day 2 Cards'!AE83</f>
        <v>5</v>
      </c>
      <c r="J102" s="8">
        <f t="shared" si="46"/>
        <v>0</v>
      </c>
      <c r="K102" s="8">
        <f>SUM(J100:J102)</f>
        <v>0</v>
      </c>
      <c r="L102" s="170">
        <f t="shared" si="47"/>
        <v>-2</v>
      </c>
      <c r="P102" s="170">
        <f t="shared" si="48"/>
        <v>2</v>
      </c>
      <c r="Q102" s="8">
        <f>SUM(R100:R102)</f>
        <v>2</v>
      </c>
      <c r="R102" s="8">
        <f t="shared" si="42"/>
        <v>1</v>
      </c>
      <c r="S102" s="8">
        <f>'Day 2 Cards'!AK48</f>
        <v>6</v>
      </c>
      <c r="T102" s="8">
        <f t="shared" si="49"/>
        <v>3</v>
      </c>
      <c r="U102" s="8">
        <f>'Day 2 Cards'!AK83</f>
        <v>9</v>
      </c>
      <c r="V102" s="8">
        <f t="shared" si="43"/>
        <v>0</v>
      </c>
      <c r="W102" s="8">
        <f>SUM(V100:V102)</f>
        <v>0</v>
      </c>
      <c r="X102" s="170">
        <f t="shared" si="50"/>
        <v>-2</v>
      </c>
    </row>
    <row r="103" spans="1:27" x14ac:dyDescent="0.25">
      <c r="D103" s="170">
        <f t="shared" si="44"/>
        <v>3</v>
      </c>
      <c r="E103" s="8">
        <f>SUM(F100:F103)</f>
        <v>3</v>
      </c>
      <c r="F103" s="8">
        <f t="shared" si="45"/>
        <v>1</v>
      </c>
      <c r="G103" s="8">
        <f>'Day 2 Cards'!AE49</f>
        <v>5</v>
      </c>
      <c r="H103" s="8">
        <f t="shared" si="41"/>
        <v>4</v>
      </c>
      <c r="I103" s="8">
        <f>'Day 2 Cards'!AE84</f>
        <v>6</v>
      </c>
      <c r="J103" s="8">
        <f t="shared" si="46"/>
        <v>0</v>
      </c>
      <c r="K103" s="8">
        <f>SUM(J100:J103)</f>
        <v>0</v>
      </c>
      <c r="L103" s="170">
        <f t="shared" si="47"/>
        <v>-3</v>
      </c>
      <c r="P103" s="170">
        <f t="shared" si="48"/>
        <v>1</v>
      </c>
      <c r="Q103" s="8">
        <f>SUM(R100:R103)</f>
        <v>2</v>
      </c>
      <c r="R103" s="8">
        <f t="shared" si="42"/>
        <v>0</v>
      </c>
      <c r="S103" s="8">
        <f>'Day 2 Cards'!AK49</f>
        <v>6</v>
      </c>
      <c r="T103" s="8">
        <f t="shared" si="49"/>
        <v>4</v>
      </c>
      <c r="U103" s="8">
        <f>'Day 2 Cards'!AK84</f>
        <v>5</v>
      </c>
      <c r="V103" s="8">
        <f t="shared" si="43"/>
        <v>1</v>
      </c>
      <c r="W103" s="8">
        <f>SUM(V100:V103)</f>
        <v>1</v>
      </c>
      <c r="X103" s="170">
        <f t="shared" si="50"/>
        <v>-1</v>
      </c>
    </row>
    <row r="104" spans="1:27" x14ac:dyDescent="0.25">
      <c r="D104" s="170">
        <f t="shared" si="44"/>
        <v>3</v>
      </c>
      <c r="E104" s="8">
        <f>SUM(F100:F104)</f>
        <v>3</v>
      </c>
      <c r="F104" s="8">
        <f t="shared" si="45"/>
        <v>0</v>
      </c>
      <c r="G104" s="8">
        <f>'Day 2 Cards'!AE50</f>
        <v>7</v>
      </c>
      <c r="H104" s="8">
        <f t="shared" si="41"/>
        <v>5</v>
      </c>
      <c r="I104" s="8">
        <f>'Day 2 Cards'!AE85</f>
        <v>7</v>
      </c>
      <c r="J104" s="8">
        <f t="shared" si="46"/>
        <v>0</v>
      </c>
      <c r="K104" s="8">
        <f>SUM(J100:J104)</f>
        <v>0</v>
      </c>
      <c r="L104" s="170">
        <f t="shared" si="47"/>
        <v>-3</v>
      </c>
      <c r="P104" s="170">
        <f t="shared" si="48"/>
        <v>1</v>
      </c>
      <c r="Q104" s="8">
        <f>SUM(R100:R104)</f>
        <v>2</v>
      </c>
      <c r="R104" s="8">
        <f t="shared" si="42"/>
        <v>0</v>
      </c>
      <c r="S104" s="8">
        <f>'Day 2 Cards'!AK50</f>
        <v>4</v>
      </c>
      <c r="T104" s="8">
        <f t="shared" si="49"/>
        <v>5</v>
      </c>
      <c r="U104" s="8">
        <f>'Day 2 Cards'!AK85</f>
        <v>4</v>
      </c>
      <c r="V104" s="8">
        <f t="shared" si="43"/>
        <v>0</v>
      </c>
      <c r="W104" s="8">
        <f>SUM(V100:V104)</f>
        <v>1</v>
      </c>
      <c r="X104" s="170">
        <f t="shared" si="50"/>
        <v>-1</v>
      </c>
    </row>
    <row r="105" spans="1:27" x14ac:dyDescent="0.25">
      <c r="D105" s="170">
        <f t="shared" si="44"/>
        <v>3</v>
      </c>
      <c r="E105" s="8">
        <f>SUM(F100:F105)</f>
        <v>3</v>
      </c>
      <c r="F105" s="8">
        <f t="shared" si="45"/>
        <v>0</v>
      </c>
      <c r="G105" s="8">
        <f>'Day 2 Cards'!AE51</f>
        <v>2</v>
      </c>
      <c r="H105" s="8">
        <f t="shared" si="41"/>
        <v>6</v>
      </c>
      <c r="I105" s="8">
        <f>'Day 2 Cards'!AE86</f>
        <v>2</v>
      </c>
      <c r="J105" s="8">
        <f t="shared" si="46"/>
        <v>0</v>
      </c>
      <c r="K105" s="8">
        <f>SUM(J100:J105)</f>
        <v>0</v>
      </c>
      <c r="L105" s="170">
        <f t="shared" si="47"/>
        <v>-3</v>
      </c>
      <c r="P105" s="170">
        <f t="shared" si="48"/>
        <v>1</v>
      </c>
      <c r="Q105" s="8">
        <f>SUM(R100:R105)</f>
        <v>2</v>
      </c>
      <c r="R105" s="8">
        <f t="shared" si="42"/>
        <v>0</v>
      </c>
      <c r="S105" s="8">
        <f>'Day 2 Cards'!AK51</f>
        <v>4</v>
      </c>
      <c r="T105" s="8">
        <f t="shared" si="49"/>
        <v>6</v>
      </c>
      <c r="U105" s="8">
        <f>'Day 2 Cards'!AK86</f>
        <v>4</v>
      </c>
      <c r="V105" s="8">
        <f t="shared" si="43"/>
        <v>0</v>
      </c>
      <c r="W105" s="8">
        <f>SUM(V100:V105)</f>
        <v>1</v>
      </c>
      <c r="X105" s="170">
        <f t="shared" si="50"/>
        <v>-1</v>
      </c>
    </row>
    <row r="106" spans="1:27" x14ac:dyDescent="0.25">
      <c r="D106" s="170">
        <f t="shared" si="44"/>
        <v>4</v>
      </c>
      <c r="E106" s="8">
        <f>SUM(F100:F106)</f>
        <v>4</v>
      </c>
      <c r="F106" s="8">
        <f t="shared" si="45"/>
        <v>1</v>
      </c>
      <c r="G106" s="8">
        <f>'Day 2 Cards'!AE52</f>
        <v>4</v>
      </c>
      <c r="H106" s="8">
        <f t="shared" si="41"/>
        <v>7</v>
      </c>
      <c r="I106" s="8">
        <f>'Day 2 Cards'!AE87</f>
        <v>5</v>
      </c>
      <c r="J106" s="8">
        <f t="shared" si="46"/>
        <v>0</v>
      </c>
      <c r="K106" s="8">
        <f>SUM(J100:J106)</f>
        <v>0</v>
      </c>
      <c r="L106" s="170">
        <f t="shared" si="47"/>
        <v>-4</v>
      </c>
      <c r="P106" s="170">
        <f t="shared" si="48"/>
        <v>2</v>
      </c>
      <c r="Q106" s="8">
        <f>SUM(R100:R106)</f>
        <v>3</v>
      </c>
      <c r="R106" s="8">
        <f t="shared" si="42"/>
        <v>1</v>
      </c>
      <c r="S106" s="8">
        <f>'Day 2 Cards'!AK52</f>
        <v>2</v>
      </c>
      <c r="T106" s="8">
        <f t="shared" si="49"/>
        <v>7</v>
      </c>
      <c r="U106" s="8">
        <f>'Day 2 Cards'!AK87</f>
        <v>7</v>
      </c>
      <c r="V106" s="8">
        <f t="shared" si="43"/>
        <v>0</v>
      </c>
      <c r="W106" s="8">
        <f>SUM(V100:V106)</f>
        <v>1</v>
      </c>
      <c r="X106" s="170">
        <f t="shared" si="50"/>
        <v>-2</v>
      </c>
    </row>
    <row r="107" spans="1:27" x14ac:dyDescent="0.25">
      <c r="D107" s="170">
        <f t="shared" si="44"/>
        <v>5</v>
      </c>
      <c r="E107" s="8">
        <f>SUM(F100:F107)</f>
        <v>5</v>
      </c>
      <c r="F107" s="8">
        <f t="shared" si="45"/>
        <v>1</v>
      </c>
      <c r="G107" s="8">
        <f>'Day 2 Cards'!AE53</f>
        <v>5</v>
      </c>
      <c r="H107" s="8">
        <f t="shared" si="41"/>
        <v>8</v>
      </c>
      <c r="I107" s="8">
        <f>'Day 2 Cards'!AE88</f>
        <v>6</v>
      </c>
      <c r="J107" s="8">
        <f t="shared" si="46"/>
        <v>0</v>
      </c>
      <c r="K107" s="8">
        <f>SUM(J100:J107)</f>
        <v>0</v>
      </c>
      <c r="L107" s="170">
        <f t="shared" si="47"/>
        <v>-5</v>
      </c>
      <c r="P107" s="170">
        <f t="shared" si="48"/>
        <v>3</v>
      </c>
      <c r="Q107" s="8">
        <f>SUM(R100:R107)</f>
        <v>4</v>
      </c>
      <c r="R107" s="8">
        <f t="shared" si="42"/>
        <v>1</v>
      </c>
      <c r="S107" s="8">
        <f>'Day 2 Cards'!AK53</f>
        <v>5</v>
      </c>
      <c r="T107" s="8">
        <f t="shared" si="49"/>
        <v>8</v>
      </c>
      <c r="U107" s="8">
        <f>'Day 2 Cards'!AK88</f>
        <v>7</v>
      </c>
      <c r="V107" s="8">
        <f t="shared" si="43"/>
        <v>0</v>
      </c>
      <c r="W107" s="8">
        <f>SUM(V100:V107)</f>
        <v>1</v>
      </c>
      <c r="X107" s="170">
        <f t="shared" si="50"/>
        <v>-3</v>
      </c>
    </row>
    <row r="108" spans="1:27" x14ac:dyDescent="0.25">
      <c r="C108" s="46" t="s">
        <v>82</v>
      </c>
      <c r="D108" s="170">
        <f t="shared" si="44"/>
        <v>6</v>
      </c>
      <c r="E108" s="8">
        <f>SUM(F100:F108)</f>
        <v>6</v>
      </c>
      <c r="F108" s="8">
        <f t="shared" si="45"/>
        <v>1</v>
      </c>
      <c r="G108" s="8">
        <f>'Day 2 Cards'!AE54</f>
        <v>4</v>
      </c>
      <c r="H108" s="8">
        <f t="shared" si="41"/>
        <v>9</v>
      </c>
      <c r="I108" s="8">
        <f>'Day 2 Cards'!AE89</f>
        <v>9</v>
      </c>
      <c r="J108" s="8">
        <f t="shared" si="46"/>
        <v>0</v>
      </c>
      <c r="K108" s="8">
        <f>SUM(J100:J108)</f>
        <v>0</v>
      </c>
      <c r="L108" s="170">
        <f t="shared" si="47"/>
        <v>-6</v>
      </c>
      <c r="M108" s="46" t="s">
        <v>82</v>
      </c>
      <c r="O108" s="46" t="s">
        <v>82</v>
      </c>
      <c r="P108" s="170">
        <f t="shared" si="48"/>
        <v>2</v>
      </c>
      <c r="Q108" s="8">
        <f>SUM(R100:R108)</f>
        <v>4</v>
      </c>
      <c r="R108" s="8">
        <f t="shared" si="42"/>
        <v>0</v>
      </c>
      <c r="S108" s="8">
        <f>'Day 2 Cards'!AK54</f>
        <v>7</v>
      </c>
      <c r="T108" s="8">
        <f t="shared" si="49"/>
        <v>9</v>
      </c>
      <c r="U108" s="8">
        <f>'Day 2 Cards'!AK89</f>
        <v>5</v>
      </c>
      <c r="V108" s="8">
        <f t="shared" si="43"/>
        <v>1</v>
      </c>
      <c r="W108" s="8">
        <f>SUM(V100:V108)</f>
        <v>2</v>
      </c>
      <c r="X108" s="170">
        <f t="shared" si="50"/>
        <v>-2</v>
      </c>
      <c r="Y108" s="46" t="s">
        <v>82</v>
      </c>
    </row>
    <row r="109" spans="1:27" x14ac:dyDescent="0.25">
      <c r="C109" s="183" t="str">
        <f>IF(D109&gt;8,"WIN"," ")</f>
        <v xml:space="preserve"> </v>
      </c>
      <c r="D109" s="170">
        <f t="shared" si="44"/>
        <v>6</v>
      </c>
      <c r="E109" s="8">
        <f>SUM(F100:F109)</f>
        <v>6</v>
      </c>
      <c r="F109" s="8">
        <f t="shared" ref="F109:F117" si="51">IF(G109&lt;I109,1,0)</f>
        <v>0</v>
      </c>
      <c r="G109" s="8">
        <f>'Day 2 Cards'!AE56</f>
        <v>3</v>
      </c>
      <c r="H109" s="8">
        <f t="shared" si="41"/>
        <v>10</v>
      </c>
      <c r="I109" s="8">
        <f>'Day 2 Cards'!AE91</f>
        <v>3</v>
      </c>
      <c r="J109" s="8">
        <f t="shared" ref="J109:J117" si="52">IF(I109&lt;G109,1,0)</f>
        <v>0</v>
      </c>
      <c r="K109" s="8">
        <f>SUM(J100:J109)</f>
        <v>0</v>
      </c>
      <c r="L109" s="170">
        <f t="shared" si="47"/>
        <v>-6</v>
      </c>
      <c r="M109" s="181" t="str">
        <f>IF(L109&gt;8,"WIN"," ")</f>
        <v xml:space="preserve"> </v>
      </c>
      <c r="N109" s="182"/>
      <c r="O109" s="183" t="str">
        <f>IF(P109&gt;8,"WIN"," ")</f>
        <v xml:space="preserve"> </v>
      </c>
      <c r="P109" s="170">
        <f t="shared" si="48"/>
        <v>3</v>
      </c>
      <c r="Q109" s="8">
        <f>SUM(R100:R109)</f>
        <v>5</v>
      </c>
      <c r="R109" s="8">
        <f t="shared" si="42"/>
        <v>1</v>
      </c>
      <c r="S109" s="8">
        <f>'Day 2 Cards'!AK56</f>
        <v>3</v>
      </c>
      <c r="T109" s="8">
        <f t="shared" si="49"/>
        <v>10</v>
      </c>
      <c r="U109" s="8">
        <f>'Day 2 Cards'!AK91</f>
        <v>5</v>
      </c>
      <c r="V109" s="8">
        <f t="shared" si="43"/>
        <v>0</v>
      </c>
      <c r="W109" s="8">
        <f>SUM(V100:V109)</f>
        <v>2</v>
      </c>
      <c r="X109" s="170">
        <f t="shared" si="50"/>
        <v>-3</v>
      </c>
      <c r="Y109" s="181" t="str">
        <f>IF(X109&gt;8,"WIN"," ")</f>
        <v xml:space="preserve"> </v>
      </c>
    </row>
    <row r="110" spans="1:27" x14ac:dyDescent="0.25">
      <c r="C110" s="185" t="str">
        <f>IF(D110&gt;7,"WIN"," ")</f>
        <v xml:space="preserve"> </v>
      </c>
      <c r="D110" s="170">
        <f t="shared" si="44"/>
        <v>7</v>
      </c>
      <c r="E110" s="8">
        <f>SUM(F100:F110)</f>
        <v>7</v>
      </c>
      <c r="F110" s="8">
        <f t="shared" si="51"/>
        <v>1</v>
      </c>
      <c r="G110" s="8">
        <f>'Day 2 Cards'!AE57</f>
        <v>4</v>
      </c>
      <c r="H110" s="8">
        <f t="shared" si="41"/>
        <v>11</v>
      </c>
      <c r="I110" s="8">
        <f>'Day 2 Cards'!AE92</f>
        <v>6</v>
      </c>
      <c r="J110" s="8">
        <f t="shared" si="52"/>
        <v>0</v>
      </c>
      <c r="K110" s="8">
        <f>SUM(J100:J110)</f>
        <v>0</v>
      </c>
      <c r="L110" s="170">
        <f t="shared" si="47"/>
        <v>-7</v>
      </c>
      <c r="M110" s="184" t="str">
        <f>IF(L110&gt;7,"WIN"," ")</f>
        <v xml:space="preserve"> </v>
      </c>
      <c r="N110" s="182"/>
      <c r="O110" s="185" t="str">
        <f>IF(P110&gt;7,"WIN"," ")</f>
        <v xml:space="preserve"> </v>
      </c>
      <c r="P110" s="170">
        <f t="shared" si="48"/>
        <v>2</v>
      </c>
      <c r="Q110" s="8">
        <f>SUM(R100:R110)</f>
        <v>5</v>
      </c>
      <c r="R110" s="8">
        <f t="shared" si="42"/>
        <v>0</v>
      </c>
      <c r="S110" s="8">
        <f>'Day 2 Cards'!AK57</f>
        <v>5</v>
      </c>
      <c r="T110" s="8">
        <f t="shared" si="49"/>
        <v>11</v>
      </c>
      <c r="U110" s="8">
        <f>'Day 2 Cards'!AK92</f>
        <v>3</v>
      </c>
      <c r="V110" s="8">
        <f t="shared" si="43"/>
        <v>1</v>
      </c>
      <c r="W110" s="8">
        <f>SUM(V100:V110)</f>
        <v>3</v>
      </c>
      <c r="X110" s="170">
        <f t="shared" si="50"/>
        <v>-2</v>
      </c>
      <c r="Y110" s="184" t="str">
        <f>IF(X110&gt;7,"WIN"," ")</f>
        <v xml:space="preserve"> </v>
      </c>
    </row>
    <row r="111" spans="1:27" x14ac:dyDescent="0.25">
      <c r="C111" s="185" t="str">
        <f>IF(D111&gt;6,"WIN"," ")</f>
        <v>WIN</v>
      </c>
      <c r="D111" s="170">
        <f t="shared" si="44"/>
        <v>7</v>
      </c>
      <c r="E111" s="8">
        <f>SUM(F100:F111)</f>
        <v>7</v>
      </c>
      <c r="F111" s="8">
        <f t="shared" si="51"/>
        <v>0</v>
      </c>
      <c r="G111" s="8">
        <f>'Day 2 Cards'!AE58</f>
        <v>5</v>
      </c>
      <c r="H111" s="8">
        <f t="shared" si="41"/>
        <v>12</v>
      </c>
      <c r="I111" s="8">
        <f>'Day 2 Cards'!AE93</f>
        <v>5</v>
      </c>
      <c r="J111" s="8">
        <f t="shared" si="52"/>
        <v>0</v>
      </c>
      <c r="K111" s="8">
        <f>SUM(J100:J111)</f>
        <v>0</v>
      </c>
      <c r="L111" s="170">
        <f t="shared" si="47"/>
        <v>-7</v>
      </c>
      <c r="M111" s="184" t="str">
        <f>IF(L111&gt;6,"WIN"," ")</f>
        <v xml:space="preserve"> </v>
      </c>
      <c r="N111" s="182"/>
      <c r="O111" s="185" t="str">
        <f>IF(P111&gt;6,"WIN"," ")</f>
        <v xml:space="preserve"> </v>
      </c>
      <c r="P111" s="170">
        <f t="shared" si="48"/>
        <v>2</v>
      </c>
      <c r="Q111" s="8">
        <f>SUM(R100:R111)</f>
        <v>5</v>
      </c>
      <c r="R111" s="8">
        <f t="shared" si="42"/>
        <v>0</v>
      </c>
      <c r="S111" s="8">
        <f>'Day 2 Cards'!AK58</f>
        <v>5</v>
      </c>
      <c r="T111" s="8">
        <f t="shared" si="49"/>
        <v>12</v>
      </c>
      <c r="U111" s="8">
        <f>'Day 2 Cards'!AK93</f>
        <v>5</v>
      </c>
      <c r="V111" s="8">
        <f t="shared" si="43"/>
        <v>0</v>
      </c>
      <c r="W111" s="8">
        <f>SUM(V100:V111)</f>
        <v>3</v>
      </c>
      <c r="X111" s="170">
        <f t="shared" si="50"/>
        <v>-2</v>
      </c>
      <c r="Y111" s="184" t="str">
        <f>IF(X111&gt;6,"WIN"," ")</f>
        <v xml:space="preserve"> </v>
      </c>
    </row>
    <row r="112" spans="1:27" x14ac:dyDescent="0.25">
      <c r="C112" s="185" t="str">
        <f>IF(D112&gt;5,"WIN"," ")</f>
        <v>WIN</v>
      </c>
      <c r="D112" s="170">
        <f t="shared" si="44"/>
        <v>6</v>
      </c>
      <c r="E112" s="8">
        <f>SUM(F100:F112)</f>
        <v>7</v>
      </c>
      <c r="F112" s="8">
        <f t="shared" si="51"/>
        <v>0</v>
      </c>
      <c r="G112" s="8">
        <f>'Day 2 Cards'!AE59</f>
        <v>9</v>
      </c>
      <c r="H112" s="8">
        <f t="shared" si="41"/>
        <v>13</v>
      </c>
      <c r="I112" s="8">
        <f>'Day 2 Cards'!AE94</f>
        <v>6</v>
      </c>
      <c r="J112" s="8">
        <f t="shared" si="52"/>
        <v>1</v>
      </c>
      <c r="K112" s="8">
        <f>SUM(J100:J112)</f>
        <v>1</v>
      </c>
      <c r="L112" s="170">
        <f t="shared" si="47"/>
        <v>-6</v>
      </c>
      <c r="M112" s="184" t="str">
        <f>IF(L112&gt;5,"WIN"," ")</f>
        <v xml:space="preserve"> </v>
      </c>
      <c r="N112" s="182"/>
      <c r="O112" s="185" t="str">
        <f>IF(P112&gt;5,"WIN"," ")</f>
        <v xml:space="preserve"> </v>
      </c>
      <c r="P112" s="170">
        <f t="shared" si="48"/>
        <v>1</v>
      </c>
      <c r="Q112" s="8">
        <f>SUM(R100:R112)</f>
        <v>5</v>
      </c>
      <c r="R112" s="8">
        <f t="shared" si="42"/>
        <v>0</v>
      </c>
      <c r="S112" s="8">
        <f>'Day 2 Cards'!AK59</f>
        <v>5</v>
      </c>
      <c r="T112" s="8">
        <f t="shared" si="49"/>
        <v>13</v>
      </c>
      <c r="U112" s="8">
        <f>'Day 2 Cards'!AK94</f>
        <v>3</v>
      </c>
      <c r="V112" s="8">
        <f t="shared" si="43"/>
        <v>1</v>
      </c>
      <c r="W112" s="8">
        <f>SUM(V100:V112)</f>
        <v>4</v>
      </c>
      <c r="X112" s="170">
        <f t="shared" si="50"/>
        <v>-1</v>
      </c>
      <c r="Y112" s="184" t="str">
        <f>IF(X112&gt;5,"WIN"," ")</f>
        <v xml:space="preserve"> </v>
      </c>
    </row>
    <row r="113" spans="1:27" x14ac:dyDescent="0.25">
      <c r="C113" s="185" t="str">
        <f>IF(D113&gt;4,"WIN"," ")</f>
        <v>WIN</v>
      </c>
      <c r="D113" s="170">
        <f t="shared" si="44"/>
        <v>7</v>
      </c>
      <c r="E113" s="8">
        <f>SUM(F100:F113)</f>
        <v>8</v>
      </c>
      <c r="F113" s="8">
        <f t="shared" si="51"/>
        <v>1</v>
      </c>
      <c r="G113" s="8">
        <f>'Day 2 Cards'!AE60</f>
        <v>2</v>
      </c>
      <c r="H113" s="8">
        <f t="shared" si="41"/>
        <v>14</v>
      </c>
      <c r="I113" s="8">
        <f>'Day 2 Cards'!AE95</f>
        <v>3</v>
      </c>
      <c r="J113" s="8">
        <f t="shared" si="52"/>
        <v>0</v>
      </c>
      <c r="K113" s="8">
        <f>SUM(J100:J113)</f>
        <v>1</v>
      </c>
      <c r="L113" s="170">
        <f t="shared" si="47"/>
        <v>-7</v>
      </c>
      <c r="M113" s="184" t="str">
        <f>IF(L113&gt;4,"WIN"," ")</f>
        <v xml:space="preserve"> </v>
      </c>
      <c r="N113" s="182"/>
      <c r="O113" s="185" t="str">
        <f>IF(P113&gt;4,"WIN"," ")</f>
        <v xml:space="preserve"> </v>
      </c>
      <c r="P113" s="170">
        <f t="shared" si="48"/>
        <v>2</v>
      </c>
      <c r="Q113" s="8">
        <f>SUM(R100:R113)</f>
        <v>6</v>
      </c>
      <c r="R113" s="8">
        <f t="shared" si="42"/>
        <v>1</v>
      </c>
      <c r="S113" s="8">
        <f>'Day 2 Cards'!AK60</f>
        <v>3</v>
      </c>
      <c r="T113" s="8">
        <f t="shared" si="49"/>
        <v>14</v>
      </c>
      <c r="U113" s="8">
        <f>'Day 2 Cards'!AK95</f>
        <v>5</v>
      </c>
      <c r="V113" s="8">
        <f t="shared" si="43"/>
        <v>0</v>
      </c>
      <c r="W113" s="8">
        <f>SUM(V100:V113)</f>
        <v>4</v>
      </c>
      <c r="X113" s="170">
        <f t="shared" si="50"/>
        <v>-2</v>
      </c>
      <c r="Y113" s="184" t="str">
        <f>IF(X113&gt;4,"WIN"," ")</f>
        <v xml:space="preserve"> </v>
      </c>
    </row>
    <row r="114" spans="1:27" x14ac:dyDescent="0.25">
      <c r="C114" s="185" t="str">
        <f>IF(D114&gt;3,"WIN"," ")</f>
        <v>WIN</v>
      </c>
      <c r="D114" s="170">
        <f t="shared" si="44"/>
        <v>7</v>
      </c>
      <c r="E114" s="8">
        <f>SUM(F100:F114)</f>
        <v>8</v>
      </c>
      <c r="F114" s="8">
        <f t="shared" si="51"/>
        <v>0</v>
      </c>
      <c r="G114" s="8">
        <f>'Day 2 Cards'!AE61</f>
        <v>5</v>
      </c>
      <c r="H114" s="8">
        <f t="shared" si="41"/>
        <v>15</v>
      </c>
      <c r="I114" s="8">
        <f>'Day 2 Cards'!AE96</f>
        <v>5</v>
      </c>
      <c r="J114" s="8">
        <f t="shared" si="52"/>
        <v>0</v>
      </c>
      <c r="K114" s="8">
        <f>SUM(J100:J114)</f>
        <v>1</v>
      </c>
      <c r="L114" s="170">
        <f t="shared" si="47"/>
        <v>-7</v>
      </c>
      <c r="M114" s="184" t="str">
        <f>IF(L114&gt;3,"WIN"," ")</f>
        <v xml:space="preserve"> </v>
      </c>
      <c r="N114" s="182"/>
      <c r="O114" s="185" t="str">
        <f>IF(P114&gt;3,"WIN"," ")</f>
        <v xml:space="preserve"> </v>
      </c>
      <c r="P114" s="170">
        <f t="shared" si="48"/>
        <v>1</v>
      </c>
      <c r="Q114" s="8">
        <f>SUM(R100:R114)</f>
        <v>6</v>
      </c>
      <c r="R114" s="8">
        <f t="shared" si="42"/>
        <v>0</v>
      </c>
      <c r="S114" s="8">
        <f>'Day 2 Cards'!AK61</f>
        <v>6</v>
      </c>
      <c r="T114" s="8">
        <f t="shared" si="49"/>
        <v>15</v>
      </c>
      <c r="U114" s="8">
        <f>'Day 2 Cards'!AK96</f>
        <v>4</v>
      </c>
      <c r="V114" s="8">
        <f t="shared" si="43"/>
        <v>1</v>
      </c>
      <c r="W114" s="8">
        <f>SUM(V100:V114)</f>
        <v>5</v>
      </c>
      <c r="X114" s="170">
        <f t="shared" si="50"/>
        <v>-1</v>
      </c>
      <c r="Y114" s="184" t="str">
        <f>IF(X114&gt;3,"WIN"," ")</f>
        <v xml:space="preserve"> </v>
      </c>
    </row>
    <row r="115" spans="1:27" x14ac:dyDescent="0.25">
      <c r="C115" s="185" t="str">
        <f>IF(D115&gt;2,"WIN"," ")</f>
        <v>WIN</v>
      </c>
      <c r="D115" s="170">
        <f t="shared" si="44"/>
        <v>8</v>
      </c>
      <c r="E115" s="8">
        <f>SUM(F100:F115)</f>
        <v>9</v>
      </c>
      <c r="F115" s="8">
        <f t="shared" si="51"/>
        <v>1</v>
      </c>
      <c r="G115" s="8">
        <f>'Day 2 Cards'!AE62</f>
        <v>3</v>
      </c>
      <c r="H115" s="8">
        <f t="shared" si="41"/>
        <v>16</v>
      </c>
      <c r="I115" s="8">
        <f>'Day 2 Cards'!AE97</f>
        <v>5</v>
      </c>
      <c r="J115" s="8">
        <f t="shared" si="52"/>
        <v>0</v>
      </c>
      <c r="K115" s="8">
        <f>SUM(J100:J115)</f>
        <v>1</v>
      </c>
      <c r="L115" s="170">
        <f t="shared" si="47"/>
        <v>-8</v>
      </c>
      <c r="M115" s="184" t="str">
        <f>IF(L115&gt;2,"WIN"," ")</f>
        <v xml:space="preserve"> </v>
      </c>
      <c r="N115" s="182"/>
      <c r="O115" s="185" t="str">
        <f>IF(P115&gt;2,"WIN"," ")</f>
        <v xml:space="preserve"> </v>
      </c>
      <c r="P115" s="170">
        <f t="shared" si="48"/>
        <v>0</v>
      </c>
      <c r="Q115" s="8">
        <f>SUM(R100:R115)</f>
        <v>6</v>
      </c>
      <c r="R115" s="8">
        <f t="shared" si="42"/>
        <v>0</v>
      </c>
      <c r="S115" s="8">
        <f>'Day 2 Cards'!AK62</f>
        <v>5</v>
      </c>
      <c r="T115" s="8">
        <f t="shared" si="49"/>
        <v>16</v>
      </c>
      <c r="U115" s="8">
        <f>'Day 2 Cards'!AK97</f>
        <v>4</v>
      </c>
      <c r="V115" s="8">
        <f t="shared" si="43"/>
        <v>1</v>
      </c>
      <c r="W115" s="8">
        <f>SUM(V100:V115)</f>
        <v>6</v>
      </c>
      <c r="X115" s="170">
        <f t="shared" si="50"/>
        <v>0</v>
      </c>
      <c r="Y115" s="184" t="str">
        <f>IF(X115&gt;2,"WIN"," ")</f>
        <v xml:space="preserve"> </v>
      </c>
    </row>
    <row r="116" spans="1:27" x14ac:dyDescent="0.25">
      <c r="C116" s="185" t="str">
        <f>IF(D116&gt;1,"WIN"," ")</f>
        <v>WIN</v>
      </c>
      <c r="D116" s="170">
        <f t="shared" si="44"/>
        <v>7</v>
      </c>
      <c r="E116" s="8">
        <f>SUM(F100:F116)</f>
        <v>9</v>
      </c>
      <c r="F116" s="8">
        <f t="shared" si="51"/>
        <v>0</v>
      </c>
      <c r="G116" s="8">
        <f>'Day 2 Cards'!AE63</f>
        <v>6</v>
      </c>
      <c r="H116" s="8">
        <f t="shared" si="41"/>
        <v>17</v>
      </c>
      <c r="I116" s="8">
        <f>'Day 2 Cards'!AE98</f>
        <v>5</v>
      </c>
      <c r="J116" s="8">
        <f t="shared" si="52"/>
        <v>1</v>
      </c>
      <c r="K116" s="8">
        <f>SUM(J100:J116)</f>
        <v>2</v>
      </c>
      <c r="L116" s="170">
        <f t="shared" si="47"/>
        <v>-7</v>
      </c>
      <c r="M116" s="184" t="str">
        <f>IF(L116&gt;1,"WIN"," ")</f>
        <v xml:space="preserve"> </v>
      </c>
      <c r="N116" s="182"/>
      <c r="O116" s="185" t="str">
        <f>IF(P116&gt;1,"WIN"," ")</f>
        <v xml:space="preserve"> </v>
      </c>
      <c r="P116" s="170">
        <f t="shared" si="48"/>
        <v>0</v>
      </c>
      <c r="Q116" s="8">
        <f>SUM(R100:R116)</f>
        <v>6</v>
      </c>
      <c r="R116" s="8">
        <f t="shared" si="42"/>
        <v>0</v>
      </c>
      <c r="S116" s="8">
        <f>'Day 2 Cards'!AK63</f>
        <v>6</v>
      </c>
      <c r="T116" s="8">
        <f t="shared" si="49"/>
        <v>17</v>
      </c>
      <c r="U116" s="8">
        <f>'Day 2 Cards'!AK98</f>
        <v>6</v>
      </c>
      <c r="V116" s="8">
        <f t="shared" si="43"/>
        <v>0</v>
      </c>
      <c r="W116" s="8">
        <f>SUM(V100:V116)</f>
        <v>6</v>
      </c>
      <c r="X116" s="170">
        <f t="shared" si="50"/>
        <v>0</v>
      </c>
      <c r="Y116" s="184" t="str">
        <f>IF(X116&gt;1,"WIN"," ")</f>
        <v xml:space="preserve"> </v>
      </c>
    </row>
    <row r="117" spans="1:27" x14ac:dyDescent="0.25">
      <c r="C117" s="187" t="str">
        <f>IF(D117&gt;0,"WIN"," ")</f>
        <v>WIN</v>
      </c>
      <c r="D117" s="170">
        <f t="shared" si="44"/>
        <v>6</v>
      </c>
      <c r="E117" s="8">
        <f>SUM(F100:F117)</f>
        <v>9</v>
      </c>
      <c r="F117" s="8">
        <f t="shared" si="51"/>
        <v>0</v>
      </c>
      <c r="G117" s="8">
        <f>'Day 2 Cards'!AE64</f>
        <v>6</v>
      </c>
      <c r="H117" s="8">
        <f t="shared" si="41"/>
        <v>18</v>
      </c>
      <c r="I117" s="8">
        <f>'Day 2 Cards'!AE99</f>
        <v>5</v>
      </c>
      <c r="J117" s="8">
        <f t="shared" si="52"/>
        <v>1</v>
      </c>
      <c r="K117" s="8">
        <f>SUM(J100:J117)</f>
        <v>3</v>
      </c>
      <c r="L117" s="170">
        <f t="shared" si="47"/>
        <v>-6</v>
      </c>
      <c r="M117" s="186" t="str">
        <f>IF(L117&gt;0,"WIN"," ")</f>
        <v xml:space="preserve"> </v>
      </c>
      <c r="N117" s="182"/>
      <c r="O117" s="187" t="str">
        <f>IF(P117&gt;0,"WIN"," ")</f>
        <v xml:space="preserve"> </v>
      </c>
      <c r="P117" s="170">
        <f t="shared" si="48"/>
        <v>-1</v>
      </c>
      <c r="Q117" s="8">
        <f>SUM(R100:R117)</f>
        <v>6</v>
      </c>
      <c r="R117" s="8">
        <f t="shared" si="42"/>
        <v>0</v>
      </c>
      <c r="S117" s="8">
        <f>'Day 2 Cards'!AK64</f>
        <v>7</v>
      </c>
      <c r="T117" s="8">
        <f t="shared" si="49"/>
        <v>18</v>
      </c>
      <c r="U117" s="8">
        <f>'Day 2 Cards'!AK99</f>
        <v>5</v>
      </c>
      <c r="V117" s="8">
        <f t="shared" si="43"/>
        <v>1</v>
      </c>
      <c r="W117" s="8">
        <f>SUM(V100:V117)</f>
        <v>7</v>
      </c>
      <c r="X117" s="170">
        <f t="shared" si="50"/>
        <v>1</v>
      </c>
      <c r="Y117" s="186" t="str">
        <f>IF(X117&gt;0,"WIN"," ")</f>
        <v>WIN</v>
      </c>
    </row>
    <row r="118" spans="1:27" x14ac:dyDescent="0.25">
      <c r="C118" s="46">
        <f>IF(C117="WIN",1,0)</f>
        <v>1</v>
      </c>
      <c r="M118" s="46">
        <f>IF(M117="WIN",1,0)</f>
        <v>0</v>
      </c>
      <c r="O118" s="46">
        <f>IF(O117="WIN",1,0)</f>
        <v>0</v>
      </c>
      <c r="Y118" s="46">
        <f>IF(Y117="WIN",1,0)</f>
        <v>1</v>
      </c>
    </row>
    <row r="119" spans="1:27" ht="15.75" x14ac:dyDescent="0.25">
      <c r="C119" s="46">
        <f>IF(D117=L117,0.5,0)</f>
        <v>0</v>
      </c>
      <c r="F119" s="170">
        <f>SUM(C118:C119)</f>
        <v>1</v>
      </c>
      <c r="G119" s="208" t="s">
        <v>20</v>
      </c>
      <c r="I119" s="209" t="s">
        <v>71</v>
      </c>
      <c r="J119" s="170">
        <f>SUM(M118:M119)</f>
        <v>0</v>
      </c>
      <c r="M119" s="46">
        <f>C119</f>
        <v>0</v>
      </c>
      <c r="O119" s="46">
        <f>IF(P117=X117,0.5,0)</f>
        <v>0</v>
      </c>
      <c r="R119" s="170">
        <f>SUM(O118:O119)</f>
        <v>0</v>
      </c>
      <c r="S119" s="208" t="s">
        <v>73</v>
      </c>
      <c r="U119" s="209" t="s">
        <v>43</v>
      </c>
      <c r="V119" s="170">
        <f>SUM(Y118:Y119)</f>
        <v>1</v>
      </c>
      <c r="Y119" s="46">
        <f>O119</f>
        <v>0</v>
      </c>
    </row>
    <row r="122" spans="1:27" x14ac:dyDescent="0.25"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</row>
    <row r="123" spans="1:27" s="70" customFormat="1" x14ac:dyDescent="0.25"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</row>
    <row r="124" spans="1:27" ht="26.25" x14ac:dyDescent="0.4">
      <c r="A124" s="279" t="s">
        <v>103</v>
      </c>
      <c r="B124" s="188"/>
      <c r="D124" s="169" t="s">
        <v>79</v>
      </c>
      <c r="E124" s="46" t="s">
        <v>24</v>
      </c>
      <c r="F124" s="46" t="s">
        <v>0</v>
      </c>
      <c r="G124" s="176" t="s">
        <v>5</v>
      </c>
      <c r="H124" s="46" t="s">
        <v>74</v>
      </c>
      <c r="I124" s="175" t="s">
        <v>72</v>
      </c>
      <c r="J124" s="46" t="s">
        <v>0</v>
      </c>
      <c r="K124" s="46" t="s">
        <v>24</v>
      </c>
      <c r="L124" s="169" t="s">
        <v>79</v>
      </c>
      <c r="P124" s="169" t="s">
        <v>79</v>
      </c>
      <c r="Q124" s="46" t="s">
        <v>24</v>
      </c>
      <c r="R124" s="46" t="s">
        <v>0</v>
      </c>
      <c r="S124" s="176" t="s">
        <v>21</v>
      </c>
      <c r="T124" s="46" t="s">
        <v>74</v>
      </c>
      <c r="U124" s="175" t="s">
        <v>16</v>
      </c>
      <c r="V124" s="46" t="s">
        <v>0</v>
      </c>
      <c r="W124" s="46" t="s">
        <v>24</v>
      </c>
      <c r="X124" s="169" t="s">
        <v>79</v>
      </c>
      <c r="Z124" s="279" t="s">
        <v>104</v>
      </c>
      <c r="AA124" s="280"/>
    </row>
    <row r="125" spans="1:27" x14ac:dyDescent="0.25">
      <c r="D125" s="169" t="s">
        <v>80</v>
      </c>
      <c r="E125" s="46" t="s">
        <v>78</v>
      </c>
      <c r="F125" s="46" t="s">
        <v>78</v>
      </c>
      <c r="G125" s="46" t="s">
        <v>77</v>
      </c>
      <c r="H125" s="46" t="s">
        <v>76</v>
      </c>
      <c r="I125" s="46" t="s">
        <v>77</v>
      </c>
      <c r="J125" s="46" t="s">
        <v>78</v>
      </c>
      <c r="K125" s="46" t="s">
        <v>78</v>
      </c>
      <c r="L125" s="169" t="s">
        <v>80</v>
      </c>
      <c r="P125" s="169" t="s">
        <v>80</v>
      </c>
      <c r="Q125" s="46" t="s">
        <v>78</v>
      </c>
      <c r="R125" s="46" t="s">
        <v>78</v>
      </c>
      <c r="S125" s="46" t="s">
        <v>77</v>
      </c>
      <c r="T125" s="46" t="s">
        <v>76</v>
      </c>
      <c r="U125" s="46" t="s">
        <v>77</v>
      </c>
      <c r="V125" s="46" t="s">
        <v>78</v>
      </c>
      <c r="W125" s="46" t="s">
        <v>78</v>
      </c>
      <c r="X125" s="169" t="s">
        <v>80</v>
      </c>
    </row>
    <row r="126" spans="1:27" x14ac:dyDescent="0.25">
      <c r="D126" s="170">
        <f>E126-K126</f>
        <v>-1</v>
      </c>
      <c r="E126" s="8">
        <f>F126</f>
        <v>0</v>
      </c>
      <c r="F126" s="8">
        <f>IF(G126&lt;I126,1,0)</f>
        <v>0</v>
      </c>
      <c r="G126" s="8">
        <f>'Day 2 Cards'!Z11</f>
        <v>4</v>
      </c>
      <c r="H126" s="8">
        <f t="shared" ref="H126:H143" si="53">H100</f>
        <v>1</v>
      </c>
      <c r="I126" s="8">
        <f>'Day 2 Cards'!U46</f>
        <v>2</v>
      </c>
      <c r="J126" s="8">
        <f>IF(I126&lt;G126,1,0)</f>
        <v>1</v>
      </c>
      <c r="K126" s="8">
        <f>J126</f>
        <v>1</v>
      </c>
      <c r="L126" s="170">
        <f>K126-E126</f>
        <v>1</v>
      </c>
      <c r="P126" s="170">
        <f>Q126-W126</f>
        <v>0</v>
      </c>
      <c r="Q126" s="8">
        <f>R126</f>
        <v>0</v>
      </c>
      <c r="R126" s="8">
        <f t="shared" ref="R126:R143" si="54">IF(S126&lt;U126,1,0)</f>
        <v>0</v>
      </c>
      <c r="S126" s="8">
        <f>'Day 2 Cards'!U11</f>
        <v>4</v>
      </c>
      <c r="T126" s="8">
        <f>H126</f>
        <v>1</v>
      </c>
      <c r="U126" s="8">
        <f>'Day 2 Cards'!Z46</f>
        <v>4</v>
      </c>
      <c r="V126" s="8">
        <f t="shared" ref="V126:V143" si="55">IF(U126&lt;S126,1,0)</f>
        <v>0</v>
      </c>
      <c r="W126" s="8">
        <f>V126</f>
        <v>0</v>
      </c>
      <c r="X126" s="170">
        <f>W126-Q126</f>
        <v>0</v>
      </c>
    </row>
    <row r="127" spans="1:27" x14ac:dyDescent="0.25">
      <c r="D127" s="170">
        <f t="shared" ref="D127:D143" si="56">E127-K127</f>
        <v>0</v>
      </c>
      <c r="E127" s="8">
        <f>SUM(F126:F127)</f>
        <v>1</v>
      </c>
      <c r="F127" s="8">
        <f t="shared" ref="F127:F134" si="57">IF(G127&lt;I127,1,0)</f>
        <v>1</v>
      </c>
      <c r="G127" s="8">
        <f>'Day 2 Cards'!Z12</f>
        <v>5</v>
      </c>
      <c r="H127" s="8">
        <f t="shared" si="53"/>
        <v>2</v>
      </c>
      <c r="I127" s="8">
        <f>'Day 2 Cards'!U47</f>
        <v>7</v>
      </c>
      <c r="J127" s="8">
        <f t="shared" ref="J127:J134" si="58">IF(I127&lt;G127,1,0)</f>
        <v>0</v>
      </c>
      <c r="K127" s="8">
        <f>SUM(J126:J127)</f>
        <v>1</v>
      </c>
      <c r="L127" s="170">
        <f t="shared" ref="L127:L143" si="59">K127-E127</f>
        <v>0</v>
      </c>
      <c r="P127" s="170">
        <f t="shared" ref="P127:P143" si="60">Q127-W127</f>
        <v>1</v>
      </c>
      <c r="Q127" s="8">
        <f>SUM(R126:R127)</f>
        <v>1</v>
      </c>
      <c r="R127" s="8">
        <f t="shared" si="54"/>
        <v>1</v>
      </c>
      <c r="S127" s="8">
        <f>'Day 2 Cards'!U12</f>
        <v>7</v>
      </c>
      <c r="T127" s="8">
        <f t="shared" ref="T127:T143" si="61">H127</f>
        <v>2</v>
      </c>
      <c r="U127" s="8">
        <f>'Day 2 Cards'!Z47</f>
        <v>8</v>
      </c>
      <c r="V127" s="8">
        <f t="shared" si="55"/>
        <v>0</v>
      </c>
      <c r="W127" s="8">
        <f>SUM(V126:V127)</f>
        <v>0</v>
      </c>
      <c r="X127" s="170">
        <f t="shared" ref="X127:X143" si="62">W127-Q127</f>
        <v>-1</v>
      </c>
    </row>
    <row r="128" spans="1:27" x14ac:dyDescent="0.25">
      <c r="D128" s="170">
        <f t="shared" si="56"/>
        <v>-1</v>
      </c>
      <c r="E128" s="8">
        <f>SUM(F126:F128)</f>
        <v>1</v>
      </c>
      <c r="F128" s="8">
        <f t="shared" si="57"/>
        <v>0</v>
      </c>
      <c r="G128" s="8">
        <f>'Day 2 Cards'!Z13</f>
        <v>5</v>
      </c>
      <c r="H128" s="8">
        <f t="shared" si="53"/>
        <v>3</v>
      </c>
      <c r="I128" s="8">
        <f>'Day 2 Cards'!U48</f>
        <v>4</v>
      </c>
      <c r="J128" s="8">
        <f t="shared" si="58"/>
        <v>1</v>
      </c>
      <c r="K128" s="8">
        <f>SUM(J126:J128)</f>
        <v>2</v>
      </c>
      <c r="L128" s="170">
        <f t="shared" si="59"/>
        <v>1</v>
      </c>
      <c r="P128" s="170">
        <f t="shared" si="60"/>
        <v>2</v>
      </c>
      <c r="Q128" s="8">
        <f>SUM(R126:R128)</f>
        <v>2</v>
      </c>
      <c r="R128" s="8">
        <f t="shared" si="54"/>
        <v>1</v>
      </c>
      <c r="S128" s="8">
        <f>'Day 2 Cards'!U13</f>
        <v>6</v>
      </c>
      <c r="T128" s="8">
        <f t="shared" si="61"/>
        <v>3</v>
      </c>
      <c r="U128" s="8">
        <f>'Day 2 Cards'!Z48</f>
        <v>8</v>
      </c>
      <c r="V128" s="8">
        <f t="shared" si="55"/>
        <v>0</v>
      </c>
      <c r="W128" s="8">
        <f>SUM(V126:V128)</f>
        <v>0</v>
      </c>
      <c r="X128" s="170">
        <f t="shared" si="62"/>
        <v>-2</v>
      </c>
    </row>
    <row r="129" spans="3:25" x14ac:dyDescent="0.25">
      <c r="D129" s="170">
        <f t="shared" si="56"/>
        <v>0</v>
      </c>
      <c r="E129" s="8">
        <f>SUM(F126:F129)</f>
        <v>2</v>
      </c>
      <c r="F129" s="8">
        <f t="shared" si="57"/>
        <v>1</v>
      </c>
      <c r="G129" s="8">
        <f>'Day 2 Cards'!Z14</f>
        <v>4</v>
      </c>
      <c r="H129" s="8">
        <f t="shared" si="53"/>
        <v>4</v>
      </c>
      <c r="I129" s="8">
        <f>'Day 2 Cards'!U49</f>
        <v>6</v>
      </c>
      <c r="J129" s="8">
        <f t="shared" si="58"/>
        <v>0</v>
      </c>
      <c r="K129" s="8">
        <f>SUM(J126:J129)</f>
        <v>2</v>
      </c>
      <c r="L129" s="170">
        <f t="shared" si="59"/>
        <v>0</v>
      </c>
      <c r="P129" s="170">
        <f t="shared" si="60"/>
        <v>2</v>
      </c>
      <c r="Q129" s="8">
        <f>SUM(R126:R129)</f>
        <v>2</v>
      </c>
      <c r="R129" s="8">
        <f t="shared" si="54"/>
        <v>0</v>
      </c>
      <c r="S129" s="8">
        <f>'Day 2 Cards'!U14</f>
        <v>7</v>
      </c>
      <c r="T129" s="8">
        <f t="shared" si="61"/>
        <v>4</v>
      </c>
      <c r="U129" s="8">
        <f>'Day 2 Cards'!Z49</f>
        <v>7</v>
      </c>
      <c r="V129" s="8">
        <f t="shared" si="55"/>
        <v>0</v>
      </c>
      <c r="W129" s="8">
        <f>SUM(V126:V129)</f>
        <v>0</v>
      </c>
      <c r="X129" s="170">
        <f t="shared" si="62"/>
        <v>-2</v>
      </c>
    </row>
    <row r="130" spans="3:25" x14ac:dyDescent="0.25">
      <c r="D130" s="170">
        <f t="shared" si="56"/>
        <v>1</v>
      </c>
      <c r="E130" s="8">
        <f>SUM(F126:F130)</f>
        <v>3</v>
      </c>
      <c r="F130" s="8">
        <f t="shared" si="57"/>
        <v>1</v>
      </c>
      <c r="G130" s="8">
        <f>'Day 2 Cards'!Z15</f>
        <v>4</v>
      </c>
      <c r="H130" s="8">
        <f t="shared" si="53"/>
        <v>5</v>
      </c>
      <c r="I130" s="8">
        <f>'Day 2 Cards'!U50</f>
        <v>6</v>
      </c>
      <c r="J130" s="8">
        <f t="shared" si="58"/>
        <v>0</v>
      </c>
      <c r="K130" s="8">
        <f>SUM(J126:J130)</f>
        <v>2</v>
      </c>
      <c r="L130" s="170">
        <f t="shared" si="59"/>
        <v>-1</v>
      </c>
      <c r="P130" s="170">
        <f t="shared" si="60"/>
        <v>3</v>
      </c>
      <c r="Q130" s="8">
        <f>SUM(R126:R130)</f>
        <v>3</v>
      </c>
      <c r="R130" s="8">
        <f t="shared" si="54"/>
        <v>1</v>
      </c>
      <c r="S130" s="8">
        <f>'Day 2 Cards'!U15</f>
        <v>4</v>
      </c>
      <c r="T130" s="8">
        <f t="shared" si="61"/>
        <v>5</v>
      </c>
      <c r="U130" s="8">
        <f>'Day 2 Cards'!Z50</f>
        <v>8</v>
      </c>
      <c r="V130" s="8">
        <f t="shared" si="55"/>
        <v>0</v>
      </c>
      <c r="W130" s="8">
        <f>SUM(V126:V130)</f>
        <v>0</v>
      </c>
      <c r="X130" s="170">
        <f t="shared" si="62"/>
        <v>-3</v>
      </c>
    </row>
    <row r="131" spans="3:25" x14ac:dyDescent="0.25">
      <c r="D131" s="170">
        <f t="shared" si="56"/>
        <v>0</v>
      </c>
      <c r="E131" s="8">
        <f>SUM(F126:F131)</f>
        <v>3</v>
      </c>
      <c r="F131" s="8">
        <f t="shared" si="57"/>
        <v>0</v>
      </c>
      <c r="G131" s="8">
        <f>'Day 2 Cards'!Z16</f>
        <v>3</v>
      </c>
      <c r="H131" s="8">
        <f t="shared" si="53"/>
        <v>6</v>
      </c>
      <c r="I131" s="8">
        <f>'Day 2 Cards'!U51</f>
        <v>2</v>
      </c>
      <c r="J131" s="8">
        <f t="shared" si="58"/>
        <v>1</v>
      </c>
      <c r="K131" s="8">
        <f>SUM(J126:J131)</f>
        <v>3</v>
      </c>
      <c r="L131" s="170">
        <f t="shared" si="59"/>
        <v>0</v>
      </c>
      <c r="P131" s="170">
        <f t="shared" si="60"/>
        <v>4</v>
      </c>
      <c r="Q131" s="8">
        <f>SUM(R126:R131)</f>
        <v>4</v>
      </c>
      <c r="R131" s="8">
        <f t="shared" si="54"/>
        <v>1</v>
      </c>
      <c r="S131" s="8">
        <f>'Day 2 Cards'!U16</f>
        <v>4</v>
      </c>
      <c r="T131" s="8">
        <f t="shared" si="61"/>
        <v>6</v>
      </c>
      <c r="U131" s="8">
        <f>'Day 2 Cards'!Z51</f>
        <v>5</v>
      </c>
      <c r="V131" s="8">
        <f t="shared" si="55"/>
        <v>0</v>
      </c>
      <c r="W131" s="8">
        <f>SUM(V126:V131)</f>
        <v>0</v>
      </c>
      <c r="X131" s="170">
        <f t="shared" si="62"/>
        <v>-4</v>
      </c>
    </row>
    <row r="132" spans="3:25" x14ac:dyDescent="0.25">
      <c r="D132" s="170">
        <f t="shared" si="56"/>
        <v>-1</v>
      </c>
      <c r="E132" s="8">
        <f>SUM(F126:F132)</f>
        <v>3</v>
      </c>
      <c r="F132" s="8">
        <f t="shared" si="57"/>
        <v>0</v>
      </c>
      <c r="G132" s="8">
        <f>'Day 2 Cards'!Z17</f>
        <v>4</v>
      </c>
      <c r="H132" s="8">
        <f t="shared" si="53"/>
        <v>7</v>
      </c>
      <c r="I132" s="8">
        <f>'Day 2 Cards'!U52</f>
        <v>3</v>
      </c>
      <c r="J132" s="8">
        <f t="shared" si="58"/>
        <v>1</v>
      </c>
      <c r="K132" s="8">
        <f>SUM(J126:J132)</f>
        <v>4</v>
      </c>
      <c r="L132" s="170">
        <f t="shared" si="59"/>
        <v>1</v>
      </c>
      <c r="P132" s="170">
        <f t="shared" si="60"/>
        <v>5</v>
      </c>
      <c r="Q132" s="8">
        <f>SUM(R126:R132)</f>
        <v>5</v>
      </c>
      <c r="R132" s="8">
        <f t="shared" si="54"/>
        <v>1</v>
      </c>
      <c r="S132" s="8">
        <f>'Day 2 Cards'!U17</f>
        <v>4</v>
      </c>
      <c r="T132" s="8">
        <f t="shared" si="61"/>
        <v>7</v>
      </c>
      <c r="U132" s="8">
        <f>'Day 2 Cards'!Z52</f>
        <v>6</v>
      </c>
      <c r="V132" s="8">
        <f t="shared" si="55"/>
        <v>0</v>
      </c>
      <c r="W132" s="8">
        <f>SUM(V126:V132)</f>
        <v>0</v>
      </c>
      <c r="X132" s="170">
        <f t="shared" si="62"/>
        <v>-5</v>
      </c>
    </row>
    <row r="133" spans="3:25" x14ac:dyDescent="0.25">
      <c r="D133" s="170">
        <f t="shared" si="56"/>
        <v>-2</v>
      </c>
      <c r="E133" s="8">
        <f>SUM(F126:F133)</f>
        <v>3</v>
      </c>
      <c r="F133" s="8">
        <f t="shared" si="57"/>
        <v>0</v>
      </c>
      <c r="G133" s="8">
        <f>'Day 2 Cards'!Z18</f>
        <v>5</v>
      </c>
      <c r="H133" s="8">
        <f t="shared" si="53"/>
        <v>8</v>
      </c>
      <c r="I133" s="8">
        <f>'Day 2 Cards'!U53</f>
        <v>4</v>
      </c>
      <c r="J133" s="8">
        <f t="shared" si="58"/>
        <v>1</v>
      </c>
      <c r="K133" s="8">
        <f>SUM(J126:J133)</f>
        <v>5</v>
      </c>
      <c r="L133" s="170">
        <f t="shared" si="59"/>
        <v>2</v>
      </c>
      <c r="P133" s="170">
        <f t="shared" si="60"/>
        <v>4</v>
      </c>
      <c r="Q133" s="8">
        <f>SUM(R126:R133)</f>
        <v>5</v>
      </c>
      <c r="R133" s="8">
        <f t="shared" si="54"/>
        <v>0</v>
      </c>
      <c r="S133" s="8">
        <f>'Day 2 Cards'!U18</f>
        <v>7</v>
      </c>
      <c r="T133" s="8">
        <f t="shared" si="61"/>
        <v>8</v>
      </c>
      <c r="U133" s="8">
        <f>'Day 2 Cards'!Z53</f>
        <v>4</v>
      </c>
      <c r="V133" s="8">
        <f t="shared" si="55"/>
        <v>1</v>
      </c>
      <c r="W133" s="8">
        <f>SUM(V126:V133)</f>
        <v>1</v>
      </c>
      <c r="X133" s="170">
        <f t="shared" si="62"/>
        <v>-4</v>
      </c>
    </row>
    <row r="134" spans="3:25" x14ac:dyDescent="0.25">
      <c r="C134" s="46" t="s">
        <v>82</v>
      </c>
      <c r="D134" s="170">
        <f t="shared" si="56"/>
        <v>-2</v>
      </c>
      <c r="E134" s="8">
        <f>SUM(F126:F134)</f>
        <v>3</v>
      </c>
      <c r="F134" s="8">
        <f t="shared" si="57"/>
        <v>0</v>
      </c>
      <c r="G134" s="8">
        <f>'Day 2 Cards'!Z19</f>
        <v>7</v>
      </c>
      <c r="H134" s="8">
        <f t="shared" si="53"/>
        <v>9</v>
      </c>
      <c r="I134" s="8">
        <f>'Day 2 Cards'!U54</f>
        <v>7</v>
      </c>
      <c r="J134" s="8">
        <f t="shared" si="58"/>
        <v>0</v>
      </c>
      <c r="K134" s="8">
        <f>SUM(J126:J134)</f>
        <v>5</v>
      </c>
      <c r="L134" s="170">
        <f t="shared" si="59"/>
        <v>2</v>
      </c>
      <c r="M134" s="46" t="s">
        <v>82</v>
      </c>
      <c r="O134" s="46" t="s">
        <v>82</v>
      </c>
      <c r="P134" s="170">
        <f t="shared" si="60"/>
        <v>4</v>
      </c>
      <c r="Q134" s="8">
        <f>SUM(R126:R134)</f>
        <v>5</v>
      </c>
      <c r="R134" s="8">
        <f t="shared" si="54"/>
        <v>0</v>
      </c>
      <c r="S134" s="8">
        <f>'Day 2 Cards'!U19</f>
        <v>7</v>
      </c>
      <c r="T134" s="8">
        <f t="shared" si="61"/>
        <v>9</v>
      </c>
      <c r="U134" s="8">
        <f>'Day 2 Cards'!Z54</f>
        <v>7</v>
      </c>
      <c r="V134" s="8">
        <f t="shared" si="55"/>
        <v>0</v>
      </c>
      <c r="W134" s="8">
        <f>SUM(V126:V134)</f>
        <v>1</v>
      </c>
      <c r="X134" s="170">
        <f t="shared" si="62"/>
        <v>-4</v>
      </c>
      <c r="Y134" s="46" t="s">
        <v>82</v>
      </c>
    </row>
    <row r="135" spans="3:25" x14ac:dyDescent="0.25">
      <c r="C135" s="183" t="str">
        <f>IF(D135&gt;8,"WIN"," ")</f>
        <v xml:space="preserve"> </v>
      </c>
      <c r="D135" s="170">
        <f t="shared" si="56"/>
        <v>-2</v>
      </c>
      <c r="E135" s="8">
        <f>SUM(F126:F135)</f>
        <v>3</v>
      </c>
      <c r="F135" s="8">
        <f t="shared" ref="F135:F143" si="63">IF(G135&lt;I135,1,0)</f>
        <v>0</v>
      </c>
      <c r="G135" s="8">
        <f>'Day 2 Cards'!Z21</f>
        <v>3</v>
      </c>
      <c r="H135" s="8">
        <f t="shared" si="53"/>
        <v>10</v>
      </c>
      <c r="I135" s="8">
        <f>'Day 2 Cards'!U56</f>
        <v>3</v>
      </c>
      <c r="J135" s="8">
        <f t="shared" ref="J135:J143" si="64">IF(I135&lt;G135,1,0)</f>
        <v>0</v>
      </c>
      <c r="K135" s="8">
        <f>SUM(J126:J135)</f>
        <v>5</v>
      </c>
      <c r="L135" s="170">
        <f t="shared" si="59"/>
        <v>2</v>
      </c>
      <c r="M135" s="181" t="str">
        <f>IF(L135&gt;8,"WIN"," ")</f>
        <v xml:space="preserve"> </v>
      </c>
      <c r="N135" s="182"/>
      <c r="O135" s="183" t="str">
        <f>IF(P135&gt;8,"WIN"," ")</f>
        <v xml:space="preserve"> </v>
      </c>
      <c r="P135" s="170">
        <f t="shared" si="60"/>
        <v>5</v>
      </c>
      <c r="Q135" s="8">
        <f>SUM(R126:R135)</f>
        <v>6</v>
      </c>
      <c r="R135" s="8">
        <f t="shared" si="54"/>
        <v>1</v>
      </c>
      <c r="S135" s="8">
        <f>'Day 2 Cards'!U21</f>
        <v>2</v>
      </c>
      <c r="T135" s="8">
        <f t="shared" si="61"/>
        <v>10</v>
      </c>
      <c r="U135" s="8">
        <f>'Day 2 Cards'!Z56</f>
        <v>3</v>
      </c>
      <c r="V135" s="8">
        <f t="shared" si="55"/>
        <v>0</v>
      </c>
      <c r="W135" s="8">
        <f>SUM(V126:V135)</f>
        <v>1</v>
      </c>
      <c r="X135" s="170">
        <f t="shared" si="62"/>
        <v>-5</v>
      </c>
      <c r="Y135" s="181" t="str">
        <f>IF(X135&gt;8,"WIN"," ")</f>
        <v xml:space="preserve"> </v>
      </c>
    </row>
    <row r="136" spans="3:25" x14ac:dyDescent="0.25">
      <c r="C136" s="185" t="str">
        <f>IF(D136&gt;7,"WIN"," ")</f>
        <v xml:space="preserve"> </v>
      </c>
      <c r="D136" s="170">
        <f t="shared" si="56"/>
        <v>-3</v>
      </c>
      <c r="E136" s="8">
        <f>SUM(F126:F136)</f>
        <v>3</v>
      </c>
      <c r="F136" s="8">
        <f t="shared" si="63"/>
        <v>0</v>
      </c>
      <c r="G136" s="8">
        <f>'Day 2 Cards'!Z22</f>
        <v>7</v>
      </c>
      <c r="H136" s="8">
        <f t="shared" si="53"/>
        <v>11</v>
      </c>
      <c r="I136" s="8">
        <f>'Day 2 Cards'!U57</f>
        <v>3</v>
      </c>
      <c r="J136" s="8">
        <f t="shared" si="64"/>
        <v>1</v>
      </c>
      <c r="K136" s="8">
        <f>SUM(J126:J136)</f>
        <v>6</v>
      </c>
      <c r="L136" s="170">
        <f t="shared" si="59"/>
        <v>3</v>
      </c>
      <c r="M136" s="184" t="str">
        <f>IF(L136&gt;7,"WIN"," ")</f>
        <v xml:space="preserve"> </v>
      </c>
      <c r="N136" s="182"/>
      <c r="O136" s="185" t="str">
        <f>IF(P136&gt;7,"WIN"," ")</f>
        <v xml:space="preserve"> </v>
      </c>
      <c r="P136" s="170">
        <f t="shared" si="60"/>
        <v>5</v>
      </c>
      <c r="Q136" s="8">
        <f>SUM(R126:R136)</f>
        <v>6</v>
      </c>
      <c r="R136" s="8">
        <f t="shared" si="54"/>
        <v>0</v>
      </c>
      <c r="S136" s="8">
        <f>'Day 2 Cards'!U22</f>
        <v>4</v>
      </c>
      <c r="T136" s="8">
        <f t="shared" si="61"/>
        <v>11</v>
      </c>
      <c r="U136" s="8">
        <f>'Day 2 Cards'!Z57</f>
        <v>4</v>
      </c>
      <c r="V136" s="8">
        <f t="shared" si="55"/>
        <v>0</v>
      </c>
      <c r="W136" s="8">
        <f>SUM(V126:V136)</f>
        <v>1</v>
      </c>
      <c r="X136" s="170">
        <f t="shared" si="62"/>
        <v>-5</v>
      </c>
      <c r="Y136" s="184" t="str">
        <f>IF(X136&gt;7,"WIN"," ")</f>
        <v xml:space="preserve"> </v>
      </c>
    </row>
    <row r="137" spans="3:25" x14ac:dyDescent="0.25">
      <c r="C137" s="185" t="str">
        <f>IF(D137&gt;6,"WIN"," ")</f>
        <v xml:space="preserve"> </v>
      </c>
      <c r="D137" s="170">
        <f t="shared" si="56"/>
        <v>-2</v>
      </c>
      <c r="E137" s="8">
        <f>SUM(F126:F137)</f>
        <v>4</v>
      </c>
      <c r="F137" s="8">
        <f t="shared" si="63"/>
        <v>1</v>
      </c>
      <c r="G137" s="8">
        <f>'Day 2 Cards'!Z23</f>
        <v>4</v>
      </c>
      <c r="H137" s="8">
        <f t="shared" si="53"/>
        <v>12</v>
      </c>
      <c r="I137" s="8">
        <f>'Day 2 Cards'!U58</f>
        <v>5</v>
      </c>
      <c r="J137" s="8">
        <f t="shared" si="64"/>
        <v>0</v>
      </c>
      <c r="K137" s="8">
        <f>SUM(J126:J137)</f>
        <v>6</v>
      </c>
      <c r="L137" s="170">
        <f t="shared" si="59"/>
        <v>2</v>
      </c>
      <c r="M137" s="184" t="str">
        <f>IF(L137&gt;6,"WIN"," ")</f>
        <v xml:space="preserve"> </v>
      </c>
      <c r="N137" s="182"/>
      <c r="O137" s="185" t="str">
        <f>IF(P137&gt;6,"WIN"," ")</f>
        <v xml:space="preserve"> </v>
      </c>
      <c r="P137" s="170">
        <f t="shared" si="60"/>
        <v>4</v>
      </c>
      <c r="Q137" s="8">
        <f>SUM(R126:R137)</f>
        <v>6</v>
      </c>
      <c r="R137" s="8">
        <f t="shared" si="54"/>
        <v>0</v>
      </c>
      <c r="S137" s="8">
        <f>'Day 2 Cards'!U23</f>
        <v>5</v>
      </c>
      <c r="T137" s="8">
        <f t="shared" si="61"/>
        <v>12</v>
      </c>
      <c r="U137" s="8">
        <f>'Day 2 Cards'!Z58</f>
        <v>4</v>
      </c>
      <c r="V137" s="8">
        <f t="shared" si="55"/>
        <v>1</v>
      </c>
      <c r="W137" s="8">
        <f>SUM(V126:V137)</f>
        <v>2</v>
      </c>
      <c r="X137" s="170">
        <f t="shared" si="62"/>
        <v>-4</v>
      </c>
      <c r="Y137" s="184" t="str">
        <f>IF(X137&gt;6,"WIN"," ")</f>
        <v xml:space="preserve"> </v>
      </c>
    </row>
    <row r="138" spans="3:25" x14ac:dyDescent="0.25">
      <c r="C138" s="185" t="str">
        <f>IF(D138&gt;5,"WIN"," ")</f>
        <v xml:space="preserve"> </v>
      </c>
      <c r="D138" s="170">
        <f t="shared" si="56"/>
        <v>-1</v>
      </c>
      <c r="E138" s="8">
        <f>SUM(F126:F138)</f>
        <v>5</v>
      </c>
      <c r="F138" s="8">
        <f t="shared" si="63"/>
        <v>1</v>
      </c>
      <c r="G138" s="8">
        <f>'Day 2 Cards'!Z24</f>
        <v>5</v>
      </c>
      <c r="H138" s="8">
        <f t="shared" si="53"/>
        <v>13</v>
      </c>
      <c r="I138" s="8">
        <f>'Day 2 Cards'!U59</f>
        <v>7</v>
      </c>
      <c r="J138" s="8">
        <f t="shared" si="64"/>
        <v>0</v>
      </c>
      <c r="K138" s="8">
        <f>SUM(J126:J138)</f>
        <v>6</v>
      </c>
      <c r="L138" s="170">
        <f t="shared" si="59"/>
        <v>1</v>
      </c>
      <c r="M138" s="184" t="str">
        <f>IF(L138&gt;5,"WIN"," ")</f>
        <v xml:space="preserve"> </v>
      </c>
      <c r="N138" s="182"/>
      <c r="O138" s="185" t="str">
        <f>IF(P138&gt;5,"WIN"," ")</f>
        <v xml:space="preserve"> </v>
      </c>
      <c r="P138" s="170">
        <f t="shared" si="60"/>
        <v>3</v>
      </c>
      <c r="Q138" s="8">
        <f>SUM(R126:R138)</f>
        <v>6</v>
      </c>
      <c r="R138" s="8">
        <f t="shared" si="54"/>
        <v>0</v>
      </c>
      <c r="S138" s="8">
        <f>'Day 2 Cards'!U24</f>
        <v>6</v>
      </c>
      <c r="T138" s="8">
        <f t="shared" si="61"/>
        <v>13</v>
      </c>
      <c r="U138" s="8">
        <f>'Day 2 Cards'!Z59</f>
        <v>5</v>
      </c>
      <c r="V138" s="8">
        <f t="shared" si="55"/>
        <v>1</v>
      </c>
      <c r="W138" s="8">
        <f>SUM(V126:V138)</f>
        <v>3</v>
      </c>
      <c r="X138" s="170">
        <f t="shared" si="62"/>
        <v>-3</v>
      </c>
      <c r="Y138" s="184" t="str">
        <f>IF(X138&gt;5,"WIN"," ")</f>
        <v xml:space="preserve"> </v>
      </c>
    </row>
    <row r="139" spans="3:25" x14ac:dyDescent="0.25">
      <c r="C139" s="185" t="str">
        <f>IF(D139&gt;4,"WIN"," ")</f>
        <v xml:space="preserve"> </v>
      </c>
      <c r="D139" s="170">
        <f t="shared" si="56"/>
        <v>-2</v>
      </c>
      <c r="E139" s="8">
        <f>SUM(F126:F139)</f>
        <v>5</v>
      </c>
      <c r="F139" s="8">
        <f t="shared" si="63"/>
        <v>0</v>
      </c>
      <c r="G139" s="8">
        <f>'Day 2 Cards'!Z25</f>
        <v>3</v>
      </c>
      <c r="H139" s="8">
        <f t="shared" si="53"/>
        <v>14</v>
      </c>
      <c r="I139" s="8">
        <f>'Day 2 Cards'!U60</f>
        <v>2</v>
      </c>
      <c r="J139" s="8">
        <f t="shared" si="64"/>
        <v>1</v>
      </c>
      <c r="K139" s="8">
        <f>SUM(J126:J139)</f>
        <v>7</v>
      </c>
      <c r="L139" s="170">
        <f t="shared" si="59"/>
        <v>2</v>
      </c>
      <c r="M139" s="184" t="str">
        <f>IF(L139&gt;4,"WIN"," ")</f>
        <v xml:space="preserve"> </v>
      </c>
      <c r="N139" s="182"/>
      <c r="O139" s="185" t="str">
        <f>IF(P139&gt;4,"WIN"," ")</f>
        <v xml:space="preserve"> </v>
      </c>
      <c r="P139" s="170">
        <f t="shared" si="60"/>
        <v>2</v>
      </c>
      <c r="Q139" s="8">
        <f>SUM(R126:R139)</f>
        <v>6</v>
      </c>
      <c r="R139" s="8">
        <f t="shared" si="54"/>
        <v>0</v>
      </c>
      <c r="S139" s="8">
        <f>'Day 2 Cards'!U25</f>
        <v>6</v>
      </c>
      <c r="T139" s="8">
        <f t="shared" si="61"/>
        <v>14</v>
      </c>
      <c r="U139" s="8">
        <f>'Day 2 Cards'!Z60</f>
        <v>3</v>
      </c>
      <c r="V139" s="8">
        <f t="shared" si="55"/>
        <v>1</v>
      </c>
      <c r="W139" s="8">
        <f>SUM(V126:V139)</f>
        <v>4</v>
      </c>
      <c r="X139" s="170">
        <f t="shared" si="62"/>
        <v>-2</v>
      </c>
      <c r="Y139" s="184" t="str">
        <f>IF(X139&gt;4,"WIN"," ")</f>
        <v xml:space="preserve"> </v>
      </c>
    </row>
    <row r="140" spans="3:25" x14ac:dyDescent="0.25">
      <c r="C140" s="185" t="str">
        <f>IF(D140&gt;3,"WIN"," ")</f>
        <v xml:space="preserve"> </v>
      </c>
      <c r="D140" s="170">
        <f t="shared" si="56"/>
        <v>-1</v>
      </c>
      <c r="E140" s="8">
        <f>SUM(F126:F140)</f>
        <v>6</v>
      </c>
      <c r="F140" s="8">
        <f t="shared" si="63"/>
        <v>1</v>
      </c>
      <c r="G140" s="8">
        <f>'Day 2 Cards'!Z26</f>
        <v>4</v>
      </c>
      <c r="H140" s="8">
        <f t="shared" si="53"/>
        <v>15</v>
      </c>
      <c r="I140" s="8">
        <f>'Day 2 Cards'!U61</f>
        <v>7</v>
      </c>
      <c r="J140" s="8">
        <f t="shared" si="64"/>
        <v>0</v>
      </c>
      <c r="K140" s="8">
        <f>SUM(J126:J140)</f>
        <v>7</v>
      </c>
      <c r="L140" s="170">
        <f t="shared" si="59"/>
        <v>1</v>
      </c>
      <c r="M140" s="184" t="str">
        <f>IF(L140&gt;3,"WIN"," ")</f>
        <v xml:space="preserve"> </v>
      </c>
      <c r="N140" s="182"/>
      <c r="O140" s="185" t="str">
        <f>IF(P140&gt;3,"WIN"," ")</f>
        <v xml:space="preserve"> </v>
      </c>
      <c r="P140" s="170">
        <f t="shared" si="60"/>
        <v>3</v>
      </c>
      <c r="Q140" s="8">
        <f>SUM(R126:R140)</f>
        <v>7</v>
      </c>
      <c r="R140" s="8">
        <f t="shared" si="54"/>
        <v>1</v>
      </c>
      <c r="S140" s="8">
        <f>'Day 2 Cards'!U26</f>
        <v>6</v>
      </c>
      <c r="T140" s="8">
        <f t="shared" si="61"/>
        <v>15</v>
      </c>
      <c r="U140" s="8">
        <f>'Day 2 Cards'!Z61</f>
        <v>7</v>
      </c>
      <c r="V140" s="8">
        <f t="shared" si="55"/>
        <v>0</v>
      </c>
      <c r="W140" s="8">
        <f>SUM(V126:V140)</f>
        <v>4</v>
      </c>
      <c r="X140" s="170">
        <f t="shared" si="62"/>
        <v>-3</v>
      </c>
      <c r="Y140" s="184" t="str">
        <f>IF(X140&gt;3,"WIN"," ")</f>
        <v xml:space="preserve"> </v>
      </c>
    </row>
    <row r="141" spans="3:25" x14ac:dyDescent="0.25">
      <c r="C141" s="185" t="str">
        <f>IF(D141&gt;2,"WIN"," ")</f>
        <v xml:space="preserve"> </v>
      </c>
      <c r="D141" s="170">
        <f t="shared" si="56"/>
        <v>-2</v>
      </c>
      <c r="E141" s="8">
        <f>SUM(F126:F141)</f>
        <v>6</v>
      </c>
      <c r="F141" s="8">
        <f t="shared" si="63"/>
        <v>0</v>
      </c>
      <c r="G141" s="8">
        <f>'Day 2 Cards'!Z27</f>
        <v>7</v>
      </c>
      <c r="H141" s="8">
        <f t="shared" si="53"/>
        <v>16</v>
      </c>
      <c r="I141" s="8">
        <f>'Day 2 Cards'!U62</f>
        <v>3</v>
      </c>
      <c r="J141" s="8">
        <f t="shared" si="64"/>
        <v>1</v>
      </c>
      <c r="K141" s="8">
        <f>SUM(J126:J141)</f>
        <v>8</v>
      </c>
      <c r="L141" s="170">
        <f t="shared" si="59"/>
        <v>2</v>
      </c>
      <c r="M141" s="184" t="str">
        <f>IF(L141&gt;2,"WIN"," ")</f>
        <v xml:space="preserve"> </v>
      </c>
      <c r="N141" s="182"/>
      <c r="O141" s="185" t="str">
        <f>IF(P141&gt;2,"WIN"," ")</f>
        <v>WIN</v>
      </c>
      <c r="P141" s="170">
        <f t="shared" si="60"/>
        <v>4</v>
      </c>
      <c r="Q141" s="8">
        <f>SUM(R126:R141)</f>
        <v>8</v>
      </c>
      <c r="R141" s="8">
        <f t="shared" si="54"/>
        <v>1</v>
      </c>
      <c r="S141" s="8">
        <f>'Day 2 Cards'!U27</f>
        <v>6</v>
      </c>
      <c r="T141" s="8">
        <f t="shared" si="61"/>
        <v>16</v>
      </c>
      <c r="U141" s="8">
        <f>'Day 2 Cards'!Z62</f>
        <v>7</v>
      </c>
      <c r="V141" s="8">
        <f t="shared" si="55"/>
        <v>0</v>
      </c>
      <c r="W141" s="8">
        <f>SUM(V126:V141)</f>
        <v>4</v>
      </c>
      <c r="X141" s="170">
        <f t="shared" si="62"/>
        <v>-4</v>
      </c>
      <c r="Y141" s="184" t="str">
        <f>IF(X141&gt;2,"WIN"," ")</f>
        <v xml:space="preserve"> </v>
      </c>
    </row>
    <row r="142" spans="3:25" x14ac:dyDescent="0.25">
      <c r="C142" s="185" t="str">
        <f>IF(D142&gt;1,"WIN"," ")</f>
        <v xml:space="preserve"> </v>
      </c>
      <c r="D142" s="170">
        <f t="shared" si="56"/>
        <v>-2</v>
      </c>
      <c r="E142" s="8">
        <f>SUM(F126:F142)</f>
        <v>6</v>
      </c>
      <c r="F142" s="8">
        <f t="shared" si="63"/>
        <v>0</v>
      </c>
      <c r="G142" s="8">
        <f>'Day 2 Cards'!Z28</f>
        <v>5</v>
      </c>
      <c r="H142" s="8">
        <f t="shared" si="53"/>
        <v>17</v>
      </c>
      <c r="I142" s="8">
        <f>'Day 2 Cards'!U63</f>
        <v>5</v>
      </c>
      <c r="J142" s="8">
        <f t="shared" si="64"/>
        <v>0</v>
      </c>
      <c r="K142" s="8">
        <f>SUM(J126:J142)</f>
        <v>8</v>
      </c>
      <c r="L142" s="170">
        <f t="shared" si="59"/>
        <v>2</v>
      </c>
      <c r="M142" s="184" t="str">
        <f>IF(L142&gt;1,"WIN"," ")</f>
        <v>WIN</v>
      </c>
      <c r="N142" s="182"/>
      <c r="O142" s="185" t="str">
        <f>IF(P142&gt;1,"WIN"," ")</f>
        <v>WIN</v>
      </c>
      <c r="P142" s="170">
        <f t="shared" si="60"/>
        <v>3</v>
      </c>
      <c r="Q142" s="8">
        <f>SUM(R126:R142)</f>
        <v>8</v>
      </c>
      <c r="R142" s="8">
        <f t="shared" si="54"/>
        <v>0</v>
      </c>
      <c r="S142" s="8">
        <f>'Day 2 Cards'!U28</f>
        <v>8</v>
      </c>
      <c r="T142" s="8">
        <f t="shared" si="61"/>
        <v>17</v>
      </c>
      <c r="U142" s="8">
        <f>'Day 2 Cards'!Z63</f>
        <v>5</v>
      </c>
      <c r="V142" s="8">
        <f t="shared" si="55"/>
        <v>1</v>
      </c>
      <c r="W142" s="8">
        <f>SUM(V126:V142)</f>
        <v>5</v>
      </c>
      <c r="X142" s="170">
        <f t="shared" si="62"/>
        <v>-3</v>
      </c>
      <c r="Y142" s="184" t="str">
        <f>IF(X142&gt;1,"WIN"," ")</f>
        <v xml:space="preserve"> </v>
      </c>
    </row>
    <row r="143" spans="3:25" x14ac:dyDescent="0.25">
      <c r="C143" s="187" t="str">
        <f>IF(D143&gt;0,"WIN"," ")</f>
        <v xml:space="preserve"> </v>
      </c>
      <c r="D143" s="170">
        <f t="shared" si="56"/>
        <v>-3</v>
      </c>
      <c r="E143" s="8">
        <f>SUM(F126:F143)</f>
        <v>6</v>
      </c>
      <c r="F143" s="8">
        <f t="shared" si="63"/>
        <v>0</v>
      </c>
      <c r="G143" s="8">
        <f>'Day 2 Cards'!Z29</f>
        <v>6</v>
      </c>
      <c r="H143" s="8">
        <f t="shared" si="53"/>
        <v>18</v>
      </c>
      <c r="I143" s="8">
        <f>'Day 2 Cards'!U64</f>
        <v>3</v>
      </c>
      <c r="J143" s="8">
        <f t="shared" si="64"/>
        <v>1</v>
      </c>
      <c r="K143" s="8">
        <f>SUM(J126:J143)</f>
        <v>9</v>
      </c>
      <c r="L143" s="170">
        <f t="shared" si="59"/>
        <v>3</v>
      </c>
      <c r="M143" s="186" t="str">
        <f>IF(L143&gt;0,"WIN"," ")</f>
        <v>WIN</v>
      </c>
      <c r="N143" s="182"/>
      <c r="O143" s="187" t="str">
        <f>IF(P143&gt;0,"WIN"," ")</f>
        <v>WIN</v>
      </c>
      <c r="P143" s="170">
        <f t="shared" si="60"/>
        <v>2</v>
      </c>
      <c r="Q143" s="8">
        <f>SUM(R126:R143)</f>
        <v>8</v>
      </c>
      <c r="R143" s="8">
        <f t="shared" si="54"/>
        <v>0</v>
      </c>
      <c r="S143" s="8">
        <f>'Day 2 Cards'!U29</f>
        <v>8</v>
      </c>
      <c r="T143" s="8">
        <f t="shared" si="61"/>
        <v>18</v>
      </c>
      <c r="U143" s="8">
        <f>'Day 2 Cards'!Z64</f>
        <v>6</v>
      </c>
      <c r="V143" s="8">
        <f t="shared" si="55"/>
        <v>1</v>
      </c>
      <c r="W143" s="8">
        <f>SUM(V126:V143)</f>
        <v>6</v>
      </c>
      <c r="X143" s="170">
        <f t="shared" si="62"/>
        <v>-2</v>
      </c>
      <c r="Y143" s="186" t="str">
        <f>IF(X143&gt;0,"WIN"," ")</f>
        <v xml:space="preserve"> </v>
      </c>
    </row>
    <row r="144" spans="3:25" x14ac:dyDescent="0.25">
      <c r="C144" s="46">
        <f>IF(C143="WIN",1,0)</f>
        <v>0</v>
      </c>
      <c r="M144" s="46">
        <f>IF(M143="WIN",1,0)</f>
        <v>1</v>
      </c>
      <c r="O144" s="46">
        <f>IF(O143="WIN",1,0)</f>
        <v>1</v>
      </c>
      <c r="Y144" s="46">
        <f>IF(Y143="WIN",1,0)</f>
        <v>0</v>
      </c>
    </row>
    <row r="145" spans="1:27" ht="15.75" x14ac:dyDescent="0.25">
      <c r="C145" s="46">
        <f>IF(D143=L143,0.5,0)</f>
        <v>0</v>
      </c>
      <c r="F145" s="170">
        <f>SUM(C144:C145)</f>
        <v>0</v>
      </c>
      <c r="G145" s="208" t="s">
        <v>5</v>
      </c>
      <c r="I145" s="209" t="s">
        <v>72</v>
      </c>
      <c r="J145" s="170">
        <f>SUM(M144:M145)</f>
        <v>1</v>
      </c>
      <c r="M145" s="46">
        <f>C145</f>
        <v>0</v>
      </c>
      <c r="O145" s="46">
        <f>IF(P143=X143,0.5,0)</f>
        <v>0</v>
      </c>
      <c r="R145" s="170">
        <f>SUM(O144:O145)</f>
        <v>1</v>
      </c>
      <c r="S145" s="208" t="s">
        <v>21</v>
      </c>
      <c r="U145" s="209" t="s">
        <v>16</v>
      </c>
      <c r="V145" s="170">
        <f>SUM(Y144:Y145)</f>
        <v>0</v>
      </c>
      <c r="Y145" s="46">
        <f>O145</f>
        <v>0</v>
      </c>
    </row>
    <row r="148" spans="1:27" x14ac:dyDescent="0.25"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  <c r="X148" s="278"/>
      <c r="Y148" s="278"/>
    </row>
    <row r="149" spans="1:27" s="70" customFormat="1" x14ac:dyDescent="0.25"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</row>
    <row r="150" spans="1:27" s="70" customFormat="1" x14ac:dyDescent="0.25"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</row>
    <row r="151" spans="1:27" ht="26.25" x14ac:dyDescent="0.4">
      <c r="A151" s="279" t="s">
        <v>105</v>
      </c>
      <c r="B151" s="188"/>
      <c r="D151" s="169" t="s">
        <v>79</v>
      </c>
      <c r="E151" s="46" t="s">
        <v>24</v>
      </c>
      <c r="F151" s="46" t="s">
        <v>0</v>
      </c>
      <c r="G151" s="176" t="s">
        <v>42</v>
      </c>
      <c r="H151" s="46" t="s">
        <v>74</v>
      </c>
      <c r="I151" s="175" t="s">
        <v>70</v>
      </c>
      <c r="J151" s="46" t="s">
        <v>0</v>
      </c>
      <c r="K151" s="46" t="s">
        <v>24</v>
      </c>
      <c r="L151" s="169" t="s">
        <v>79</v>
      </c>
      <c r="P151" s="169" t="s">
        <v>79</v>
      </c>
      <c r="Q151" s="46" t="s">
        <v>24</v>
      </c>
      <c r="R151" s="46" t="s">
        <v>0</v>
      </c>
      <c r="S151" s="176" t="s">
        <v>15</v>
      </c>
      <c r="T151" s="46" t="s">
        <v>74</v>
      </c>
      <c r="U151" s="175" t="s">
        <v>75</v>
      </c>
      <c r="V151" s="46" t="s">
        <v>0</v>
      </c>
      <c r="W151" s="46" t="s">
        <v>24</v>
      </c>
      <c r="X151" s="169" t="s">
        <v>79</v>
      </c>
      <c r="Z151" s="279" t="s">
        <v>106</v>
      </c>
      <c r="AA151" s="280"/>
    </row>
    <row r="152" spans="1:27" x14ac:dyDescent="0.25">
      <c r="D152" s="169" t="s">
        <v>80</v>
      </c>
      <c r="E152" s="46" t="s">
        <v>78</v>
      </c>
      <c r="F152" s="46" t="s">
        <v>78</v>
      </c>
      <c r="G152" s="46" t="s">
        <v>77</v>
      </c>
      <c r="H152" s="46" t="s">
        <v>76</v>
      </c>
      <c r="I152" s="46" t="s">
        <v>77</v>
      </c>
      <c r="J152" s="46" t="s">
        <v>78</v>
      </c>
      <c r="K152" s="46" t="s">
        <v>78</v>
      </c>
      <c r="L152" s="169" t="s">
        <v>80</v>
      </c>
      <c r="P152" s="169" t="s">
        <v>80</v>
      </c>
      <c r="Q152" s="46" t="s">
        <v>78</v>
      </c>
      <c r="R152" s="46" t="s">
        <v>78</v>
      </c>
      <c r="S152" s="46" t="s">
        <v>77</v>
      </c>
      <c r="T152" s="46" t="s">
        <v>76</v>
      </c>
      <c r="U152" s="46" t="s">
        <v>77</v>
      </c>
      <c r="V152" s="46" t="s">
        <v>78</v>
      </c>
      <c r="W152" s="46" t="s">
        <v>78</v>
      </c>
      <c r="X152" s="169" t="s">
        <v>80</v>
      </c>
    </row>
    <row r="153" spans="1:27" x14ac:dyDescent="0.25">
      <c r="D153" s="170">
        <f>E153-K153</f>
        <v>0</v>
      </c>
      <c r="E153" s="8">
        <f>F153</f>
        <v>0</v>
      </c>
      <c r="F153" s="8">
        <f>IF(G153&lt;I153,1,0)</f>
        <v>0</v>
      </c>
      <c r="G153" s="8">
        <f>'Day 2 Cards'!Z81</f>
        <v>4</v>
      </c>
      <c r="H153" s="8">
        <f t="shared" ref="H153:H170" si="65">H126</f>
        <v>1</v>
      </c>
      <c r="I153" s="8">
        <f>'Day 2 Cards'!AE11</f>
        <v>4</v>
      </c>
      <c r="J153" s="8">
        <f>IF(I153&lt;G153,1,0)</f>
        <v>0</v>
      </c>
      <c r="K153" s="8">
        <f>J153</f>
        <v>0</v>
      </c>
      <c r="L153" s="170">
        <f>K153-E153</f>
        <v>0</v>
      </c>
      <c r="P153" s="170">
        <f>Q153-W153</f>
        <v>-1</v>
      </c>
      <c r="Q153" s="8">
        <f>R153</f>
        <v>0</v>
      </c>
      <c r="R153" s="8">
        <f t="shared" ref="R153:R170" si="66">IF(S153&lt;U153,1,0)</f>
        <v>0</v>
      </c>
      <c r="S153" s="8">
        <f>'Day 2 Cards'!U81</f>
        <v>5</v>
      </c>
      <c r="T153" s="8">
        <f>H153</f>
        <v>1</v>
      </c>
      <c r="U153" s="8">
        <f>'Day 2 Cards'!AK11</f>
        <v>3</v>
      </c>
      <c r="V153" s="8">
        <f t="shared" ref="V153:V170" si="67">IF(U153&lt;S153,1,0)</f>
        <v>1</v>
      </c>
      <c r="W153" s="8">
        <f>V153</f>
        <v>1</v>
      </c>
      <c r="X153" s="170">
        <f>W153-Q153</f>
        <v>1</v>
      </c>
    </row>
    <row r="154" spans="1:27" x14ac:dyDescent="0.25">
      <c r="D154" s="170">
        <f t="shared" ref="D154:D170" si="68">E154-K154</f>
        <v>1</v>
      </c>
      <c r="E154" s="8">
        <f>SUM(F153:F154)</f>
        <v>1</v>
      </c>
      <c r="F154" s="8">
        <f t="shared" ref="F154:F161" si="69">IF(G154&lt;I154,1,0)</f>
        <v>1</v>
      </c>
      <c r="G154" s="8">
        <f>'Day 2 Cards'!Z82</f>
        <v>3</v>
      </c>
      <c r="H154" s="8">
        <f t="shared" si="65"/>
        <v>2</v>
      </c>
      <c r="I154" s="8">
        <f>'Day 2 Cards'!AE12</f>
        <v>8</v>
      </c>
      <c r="J154" s="8">
        <f t="shared" ref="J154:J161" si="70">IF(I154&lt;G154,1,0)</f>
        <v>0</v>
      </c>
      <c r="K154" s="8">
        <f>SUM(J153:J154)</f>
        <v>0</v>
      </c>
      <c r="L154" s="170">
        <f t="shared" ref="L154:L170" si="71">K154-E154</f>
        <v>-1</v>
      </c>
      <c r="P154" s="170">
        <f t="shared" ref="P154:P170" si="72">Q154-W154</f>
        <v>-2</v>
      </c>
      <c r="Q154" s="8">
        <f>SUM(R153:R154)</f>
        <v>0</v>
      </c>
      <c r="R154" s="8">
        <f t="shared" si="66"/>
        <v>0</v>
      </c>
      <c r="S154" s="8">
        <f>'Day 2 Cards'!U82</f>
        <v>8</v>
      </c>
      <c r="T154" s="8">
        <f t="shared" ref="T154:T170" si="73">H154</f>
        <v>2</v>
      </c>
      <c r="U154" s="8">
        <f>'Day 2 Cards'!AK12</f>
        <v>6</v>
      </c>
      <c r="V154" s="8">
        <f t="shared" si="67"/>
        <v>1</v>
      </c>
      <c r="W154" s="8">
        <f>SUM(V153:V154)</f>
        <v>2</v>
      </c>
      <c r="X154" s="170">
        <f t="shared" ref="X154:X170" si="74">W154-Q154</f>
        <v>2</v>
      </c>
    </row>
    <row r="155" spans="1:27" x14ac:dyDescent="0.25">
      <c r="D155" s="170">
        <f t="shared" si="68"/>
        <v>0</v>
      </c>
      <c r="E155" s="8">
        <f>SUM(F153:F155)</f>
        <v>1</v>
      </c>
      <c r="F155" s="8">
        <f t="shared" si="69"/>
        <v>0</v>
      </c>
      <c r="G155" s="8">
        <f>'Day 2 Cards'!Z83</f>
        <v>6</v>
      </c>
      <c r="H155" s="8">
        <f t="shared" si="65"/>
        <v>3</v>
      </c>
      <c r="I155" s="8">
        <f>'Day 2 Cards'!AE13</f>
        <v>5</v>
      </c>
      <c r="J155" s="8">
        <f t="shared" si="70"/>
        <v>1</v>
      </c>
      <c r="K155" s="8">
        <f>SUM(J153:J155)</f>
        <v>1</v>
      </c>
      <c r="L155" s="170">
        <f t="shared" si="71"/>
        <v>0</v>
      </c>
      <c r="P155" s="170">
        <f t="shared" si="72"/>
        <v>-3</v>
      </c>
      <c r="Q155" s="8">
        <f>SUM(R153:R155)</f>
        <v>0</v>
      </c>
      <c r="R155" s="8">
        <f t="shared" si="66"/>
        <v>0</v>
      </c>
      <c r="S155" s="8">
        <f>'Day 2 Cards'!U83</f>
        <v>6</v>
      </c>
      <c r="T155" s="8">
        <f t="shared" si="73"/>
        <v>3</v>
      </c>
      <c r="U155" s="8">
        <f>'Day 2 Cards'!AK13</f>
        <v>5</v>
      </c>
      <c r="V155" s="8">
        <f t="shared" si="67"/>
        <v>1</v>
      </c>
      <c r="W155" s="8">
        <f>SUM(V153:V155)</f>
        <v>3</v>
      </c>
      <c r="X155" s="170">
        <f t="shared" si="74"/>
        <v>3</v>
      </c>
    </row>
    <row r="156" spans="1:27" x14ac:dyDescent="0.25">
      <c r="D156" s="170">
        <f t="shared" si="68"/>
        <v>1</v>
      </c>
      <c r="E156" s="8">
        <f>SUM(F153:F156)</f>
        <v>2</v>
      </c>
      <c r="F156" s="8">
        <f t="shared" si="69"/>
        <v>1</v>
      </c>
      <c r="G156" s="8">
        <f>'Day 2 Cards'!Z84</f>
        <v>3</v>
      </c>
      <c r="H156" s="8">
        <f t="shared" si="65"/>
        <v>4</v>
      </c>
      <c r="I156" s="8">
        <f>'Day 2 Cards'!AE14</f>
        <v>6</v>
      </c>
      <c r="J156" s="8">
        <f t="shared" si="70"/>
        <v>0</v>
      </c>
      <c r="K156" s="8">
        <f>SUM(J153:J156)</f>
        <v>1</v>
      </c>
      <c r="L156" s="170">
        <f t="shared" si="71"/>
        <v>-1</v>
      </c>
      <c r="P156" s="170">
        <f t="shared" si="72"/>
        <v>-4</v>
      </c>
      <c r="Q156" s="8">
        <f>SUM(R153:R156)</f>
        <v>0</v>
      </c>
      <c r="R156" s="8">
        <f t="shared" si="66"/>
        <v>0</v>
      </c>
      <c r="S156" s="8">
        <f>'Day 2 Cards'!U84</f>
        <v>8</v>
      </c>
      <c r="T156" s="8">
        <f t="shared" si="73"/>
        <v>4</v>
      </c>
      <c r="U156" s="8">
        <f>'Day 2 Cards'!AK14</f>
        <v>4</v>
      </c>
      <c r="V156" s="8">
        <f t="shared" si="67"/>
        <v>1</v>
      </c>
      <c r="W156" s="8">
        <f>SUM(V153:V156)</f>
        <v>4</v>
      </c>
      <c r="X156" s="170">
        <f t="shared" si="74"/>
        <v>4</v>
      </c>
    </row>
    <row r="157" spans="1:27" x14ac:dyDescent="0.25">
      <c r="D157" s="170">
        <f t="shared" si="68"/>
        <v>2</v>
      </c>
      <c r="E157" s="8">
        <f>SUM(F153:F157)</f>
        <v>3</v>
      </c>
      <c r="F157" s="8">
        <f t="shared" si="69"/>
        <v>1</v>
      </c>
      <c r="G157" s="8">
        <f>'Day 2 Cards'!Z85</f>
        <v>4</v>
      </c>
      <c r="H157" s="8">
        <f t="shared" si="65"/>
        <v>5</v>
      </c>
      <c r="I157" s="8">
        <f>'Day 2 Cards'!AE15</f>
        <v>6</v>
      </c>
      <c r="J157" s="8">
        <f t="shared" si="70"/>
        <v>0</v>
      </c>
      <c r="K157" s="8">
        <f>SUM(J153:J157)</f>
        <v>1</v>
      </c>
      <c r="L157" s="170">
        <f t="shared" si="71"/>
        <v>-2</v>
      </c>
      <c r="P157" s="170">
        <f t="shared" si="72"/>
        <v>-3</v>
      </c>
      <c r="Q157" s="8">
        <f>SUM(R153:R157)</f>
        <v>1</v>
      </c>
      <c r="R157" s="8">
        <f t="shared" si="66"/>
        <v>1</v>
      </c>
      <c r="S157" s="8">
        <f>'Day 2 Cards'!U85</f>
        <v>5</v>
      </c>
      <c r="T157" s="8">
        <f t="shared" si="73"/>
        <v>5</v>
      </c>
      <c r="U157" s="8">
        <f>'Day 2 Cards'!AK15</f>
        <v>6</v>
      </c>
      <c r="V157" s="8">
        <f t="shared" si="67"/>
        <v>0</v>
      </c>
      <c r="W157" s="8">
        <f>SUM(V153:V157)</f>
        <v>4</v>
      </c>
      <c r="X157" s="170">
        <f t="shared" si="74"/>
        <v>3</v>
      </c>
    </row>
    <row r="158" spans="1:27" x14ac:dyDescent="0.25">
      <c r="D158" s="170">
        <f t="shared" si="68"/>
        <v>1</v>
      </c>
      <c r="E158" s="8">
        <f>SUM(F153:F158)</f>
        <v>3</v>
      </c>
      <c r="F158" s="8">
        <f t="shared" si="69"/>
        <v>0</v>
      </c>
      <c r="G158" s="8">
        <f>'Day 2 Cards'!Z86</f>
        <v>6</v>
      </c>
      <c r="H158" s="8">
        <f t="shared" si="65"/>
        <v>6</v>
      </c>
      <c r="I158" s="8">
        <f>'Day 2 Cards'!AE16</f>
        <v>2</v>
      </c>
      <c r="J158" s="8">
        <f t="shared" si="70"/>
        <v>1</v>
      </c>
      <c r="K158" s="8">
        <f>SUM(J153:J158)</f>
        <v>2</v>
      </c>
      <c r="L158" s="170">
        <f t="shared" si="71"/>
        <v>-1</v>
      </c>
      <c r="P158" s="170">
        <f t="shared" si="72"/>
        <v>-4</v>
      </c>
      <c r="Q158" s="8">
        <f>SUM(R153:R158)</f>
        <v>1</v>
      </c>
      <c r="R158" s="8">
        <f t="shared" si="66"/>
        <v>0</v>
      </c>
      <c r="S158" s="8">
        <f>'Day 2 Cards'!U86</f>
        <v>5</v>
      </c>
      <c r="T158" s="8">
        <f t="shared" si="73"/>
        <v>6</v>
      </c>
      <c r="U158" s="8">
        <f>'Day 2 Cards'!AK16</f>
        <v>1</v>
      </c>
      <c r="V158" s="8">
        <f t="shared" si="67"/>
        <v>1</v>
      </c>
      <c r="W158" s="8">
        <f>SUM(V153:V158)</f>
        <v>5</v>
      </c>
      <c r="X158" s="170">
        <f t="shared" si="74"/>
        <v>4</v>
      </c>
    </row>
    <row r="159" spans="1:27" x14ac:dyDescent="0.25">
      <c r="D159" s="170">
        <f t="shared" si="68"/>
        <v>2</v>
      </c>
      <c r="E159" s="8">
        <f>SUM(F153:F159)</f>
        <v>4</v>
      </c>
      <c r="F159" s="8">
        <f t="shared" si="69"/>
        <v>1</v>
      </c>
      <c r="G159" s="8">
        <f>'Day 2 Cards'!Z87</f>
        <v>4</v>
      </c>
      <c r="H159" s="8">
        <f t="shared" si="65"/>
        <v>7</v>
      </c>
      <c r="I159" s="8">
        <f>'Day 2 Cards'!AE17</f>
        <v>5</v>
      </c>
      <c r="J159" s="8">
        <f t="shared" si="70"/>
        <v>0</v>
      </c>
      <c r="K159" s="8">
        <f>SUM(J153:J159)</f>
        <v>2</v>
      </c>
      <c r="L159" s="170">
        <f t="shared" si="71"/>
        <v>-2</v>
      </c>
      <c r="P159" s="170">
        <f t="shared" si="72"/>
        <v>-4</v>
      </c>
      <c r="Q159" s="8">
        <f>SUM(R153:R159)</f>
        <v>1</v>
      </c>
      <c r="R159" s="8">
        <f t="shared" si="66"/>
        <v>0</v>
      </c>
      <c r="S159" s="8">
        <f>'Day 2 Cards'!U87</f>
        <v>5</v>
      </c>
      <c r="T159" s="8">
        <f t="shared" si="73"/>
        <v>7</v>
      </c>
      <c r="U159" s="8">
        <f>'Day 2 Cards'!AK17</f>
        <v>5</v>
      </c>
      <c r="V159" s="8">
        <f t="shared" si="67"/>
        <v>0</v>
      </c>
      <c r="W159" s="8">
        <f>SUM(V153:V159)</f>
        <v>5</v>
      </c>
      <c r="X159" s="170">
        <f t="shared" si="74"/>
        <v>4</v>
      </c>
    </row>
    <row r="160" spans="1:27" x14ac:dyDescent="0.25">
      <c r="D160" s="170">
        <f t="shared" si="68"/>
        <v>1</v>
      </c>
      <c r="E160" s="8">
        <f>SUM(F153:F160)</f>
        <v>4</v>
      </c>
      <c r="F160" s="8">
        <f t="shared" si="69"/>
        <v>0</v>
      </c>
      <c r="G160" s="8">
        <f>'Day 2 Cards'!Z88</f>
        <v>7</v>
      </c>
      <c r="H160" s="8">
        <f t="shared" si="65"/>
        <v>8</v>
      </c>
      <c r="I160" s="8">
        <f>'Day 2 Cards'!AE18</f>
        <v>6</v>
      </c>
      <c r="J160" s="8">
        <f t="shared" si="70"/>
        <v>1</v>
      </c>
      <c r="K160" s="8">
        <f>SUM(J153:J160)</f>
        <v>3</v>
      </c>
      <c r="L160" s="170">
        <f t="shared" si="71"/>
        <v>-1</v>
      </c>
      <c r="P160" s="170">
        <f t="shared" si="72"/>
        <v>-5</v>
      </c>
      <c r="Q160" s="8">
        <f>SUM(R153:R160)</f>
        <v>1</v>
      </c>
      <c r="R160" s="8">
        <f t="shared" si="66"/>
        <v>0</v>
      </c>
      <c r="S160" s="8">
        <f>'Day 2 Cards'!U88</f>
        <v>8</v>
      </c>
      <c r="T160" s="8">
        <f t="shared" si="73"/>
        <v>8</v>
      </c>
      <c r="U160" s="8">
        <f>'Day 2 Cards'!AK18</f>
        <v>7</v>
      </c>
      <c r="V160" s="8">
        <f t="shared" si="67"/>
        <v>1</v>
      </c>
      <c r="W160" s="8">
        <f>SUM(V153:V160)</f>
        <v>6</v>
      </c>
      <c r="X160" s="170">
        <f t="shared" si="74"/>
        <v>5</v>
      </c>
    </row>
    <row r="161" spans="3:25" x14ac:dyDescent="0.25">
      <c r="C161" s="46" t="s">
        <v>82</v>
      </c>
      <c r="D161" s="170">
        <f t="shared" si="68"/>
        <v>2</v>
      </c>
      <c r="E161" s="8">
        <f>SUM(F153:F161)</f>
        <v>5</v>
      </c>
      <c r="F161" s="8">
        <f t="shared" si="69"/>
        <v>1</v>
      </c>
      <c r="G161" s="8">
        <f>'Day 2 Cards'!Z89</f>
        <v>4</v>
      </c>
      <c r="H161" s="8">
        <f t="shared" si="65"/>
        <v>9</v>
      </c>
      <c r="I161" s="8">
        <f>'Day 2 Cards'!AE19</f>
        <v>9</v>
      </c>
      <c r="J161" s="8">
        <f t="shared" si="70"/>
        <v>0</v>
      </c>
      <c r="K161" s="8">
        <f>SUM(J153:J161)</f>
        <v>3</v>
      </c>
      <c r="L161" s="170">
        <f t="shared" si="71"/>
        <v>-2</v>
      </c>
      <c r="M161" s="46" t="s">
        <v>82</v>
      </c>
      <c r="O161" s="46" t="s">
        <v>82</v>
      </c>
      <c r="P161" s="170">
        <f t="shared" si="72"/>
        <v>-6</v>
      </c>
      <c r="Q161" s="8">
        <f>SUM(R153:R161)</f>
        <v>1</v>
      </c>
      <c r="R161" s="8">
        <f t="shared" si="66"/>
        <v>0</v>
      </c>
      <c r="S161" s="8">
        <f>'Day 2 Cards'!U89</f>
        <v>8</v>
      </c>
      <c r="T161" s="8">
        <f t="shared" si="73"/>
        <v>9</v>
      </c>
      <c r="U161" s="8">
        <f>'Day 2 Cards'!AK19</f>
        <v>6</v>
      </c>
      <c r="V161" s="8">
        <f t="shared" si="67"/>
        <v>1</v>
      </c>
      <c r="W161" s="8">
        <f>SUM(V153:V161)</f>
        <v>7</v>
      </c>
      <c r="X161" s="170">
        <f t="shared" si="74"/>
        <v>6</v>
      </c>
      <c r="Y161" s="46" t="s">
        <v>82</v>
      </c>
    </row>
    <row r="162" spans="3:25" x14ac:dyDescent="0.25">
      <c r="C162" s="183" t="str">
        <f>IF(D162&gt;8,"WIN"," ")</f>
        <v xml:space="preserve"> </v>
      </c>
      <c r="D162" s="170">
        <f t="shared" si="68"/>
        <v>3</v>
      </c>
      <c r="E162" s="8">
        <f>SUM(F153:F162)</f>
        <v>6</v>
      </c>
      <c r="F162" s="8">
        <f t="shared" ref="F162:F170" si="75">IF(G162&lt;I162,1,0)</f>
        <v>1</v>
      </c>
      <c r="G162" s="8">
        <f>'Day 2 Cards'!Z91</f>
        <v>3</v>
      </c>
      <c r="H162" s="8">
        <f t="shared" si="65"/>
        <v>10</v>
      </c>
      <c r="I162" s="8">
        <f>'Day 2 Cards'!AE21</f>
        <v>5</v>
      </c>
      <c r="J162" s="8">
        <f t="shared" ref="J162:J170" si="76">IF(I162&lt;G162,1,0)</f>
        <v>0</v>
      </c>
      <c r="K162" s="8">
        <f>SUM(J153:J162)</f>
        <v>3</v>
      </c>
      <c r="L162" s="170">
        <f t="shared" si="71"/>
        <v>-3</v>
      </c>
      <c r="M162" s="181" t="str">
        <f>IF(L162&gt;8,"WIN"," ")</f>
        <v xml:space="preserve"> </v>
      </c>
      <c r="N162" s="182"/>
      <c r="O162" s="183" t="str">
        <f>IF(P162&gt;8,"WIN"," ")</f>
        <v xml:space="preserve"> </v>
      </c>
      <c r="P162" s="170">
        <f t="shared" si="72"/>
        <v>-7</v>
      </c>
      <c r="Q162" s="8">
        <f>SUM(R153:R162)</f>
        <v>1</v>
      </c>
      <c r="R162" s="8">
        <f t="shared" si="66"/>
        <v>0</v>
      </c>
      <c r="S162" s="8">
        <f>'Day 2 Cards'!U91</f>
        <v>3</v>
      </c>
      <c r="T162" s="8">
        <f t="shared" si="73"/>
        <v>10</v>
      </c>
      <c r="U162" s="8">
        <f>'Day 2 Cards'!AK21</f>
        <v>2</v>
      </c>
      <c r="V162" s="8">
        <f t="shared" si="67"/>
        <v>1</v>
      </c>
      <c r="W162" s="8">
        <f>SUM(V153:V162)</f>
        <v>8</v>
      </c>
      <c r="X162" s="170">
        <f t="shared" si="74"/>
        <v>7</v>
      </c>
      <c r="Y162" s="181" t="str">
        <f>IF(X162&gt;8,"WIN"," ")</f>
        <v xml:space="preserve"> </v>
      </c>
    </row>
    <row r="163" spans="3:25" x14ac:dyDescent="0.25">
      <c r="C163" s="185" t="str">
        <f>IF(D163&gt;7,"WIN"," ")</f>
        <v xml:space="preserve"> </v>
      </c>
      <c r="D163" s="170">
        <f t="shared" si="68"/>
        <v>2</v>
      </c>
      <c r="E163" s="8">
        <f>SUM(F153:F163)</f>
        <v>6</v>
      </c>
      <c r="F163" s="8">
        <f t="shared" si="75"/>
        <v>0</v>
      </c>
      <c r="G163" s="8">
        <f>'Day 2 Cards'!Z92</f>
        <v>5</v>
      </c>
      <c r="H163" s="8">
        <f t="shared" si="65"/>
        <v>11</v>
      </c>
      <c r="I163" s="8">
        <f>'Day 2 Cards'!AE22</f>
        <v>3</v>
      </c>
      <c r="J163" s="8">
        <f t="shared" si="76"/>
        <v>1</v>
      </c>
      <c r="K163" s="8">
        <f>SUM(J153:J163)</f>
        <v>4</v>
      </c>
      <c r="L163" s="170">
        <f t="shared" si="71"/>
        <v>-2</v>
      </c>
      <c r="M163" s="184" t="str">
        <f>IF(L163&gt;7,"WIN"," ")</f>
        <v xml:space="preserve"> </v>
      </c>
      <c r="N163" s="182"/>
      <c r="O163" s="185" t="str">
        <f>IF(P163&gt;7,"WIN"," ")</f>
        <v xml:space="preserve"> </v>
      </c>
      <c r="P163" s="170">
        <f t="shared" si="72"/>
        <v>-7</v>
      </c>
      <c r="Q163" s="8">
        <f>SUM(R153:R163)</f>
        <v>1</v>
      </c>
      <c r="R163" s="8">
        <f t="shared" si="66"/>
        <v>0</v>
      </c>
      <c r="S163" s="8">
        <f>'Day 2 Cards'!U92</f>
        <v>4</v>
      </c>
      <c r="T163" s="8">
        <f t="shared" si="73"/>
        <v>11</v>
      </c>
      <c r="U163" s="8">
        <f>'Day 2 Cards'!AK22</f>
        <v>4</v>
      </c>
      <c r="V163" s="8">
        <f t="shared" si="67"/>
        <v>0</v>
      </c>
      <c r="W163" s="8">
        <f>SUM(V153:V163)</f>
        <v>8</v>
      </c>
      <c r="X163" s="170">
        <f t="shared" si="74"/>
        <v>7</v>
      </c>
      <c r="Y163" s="184" t="str">
        <f>IF(X163&gt;7,"WIN"," ")</f>
        <v xml:space="preserve"> </v>
      </c>
    </row>
    <row r="164" spans="3:25" x14ac:dyDescent="0.25">
      <c r="C164" s="185" t="str">
        <f>IF(D164&gt;6,"WIN"," ")</f>
        <v xml:space="preserve"> </v>
      </c>
      <c r="D164" s="170">
        <f t="shared" si="68"/>
        <v>1</v>
      </c>
      <c r="E164" s="8">
        <f>SUM(F153:F164)</f>
        <v>6</v>
      </c>
      <c r="F164" s="8">
        <f t="shared" si="75"/>
        <v>0</v>
      </c>
      <c r="G164" s="8">
        <f>'Day 2 Cards'!Z93</f>
        <v>6</v>
      </c>
      <c r="H164" s="8">
        <f t="shared" si="65"/>
        <v>12</v>
      </c>
      <c r="I164" s="8">
        <f>'Day 2 Cards'!AE23</f>
        <v>5</v>
      </c>
      <c r="J164" s="8">
        <f t="shared" si="76"/>
        <v>1</v>
      </c>
      <c r="K164" s="8">
        <f>SUM(J153:J164)</f>
        <v>5</v>
      </c>
      <c r="L164" s="170">
        <f t="shared" si="71"/>
        <v>-1</v>
      </c>
      <c r="M164" s="184" t="str">
        <f>IF(L164&gt;6,"WIN"," ")</f>
        <v xml:space="preserve"> </v>
      </c>
      <c r="N164" s="182"/>
      <c r="O164" s="185" t="str">
        <f>IF(P164&gt;6,"WIN"," ")</f>
        <v xml:space="preserve"> </v>
      </c>
      <c r="P164" s="170">
        <f t="shared" si="72"/>
        <v>-6</v>
      </c>
      <c r="Q164" s="8">
        <f>SUM(R153:R164)</f>
        <v>2</v>
      </c>
      <c r="R164" s="8">
        <f t="shared" si="66"/>
        <v>1</v>
      </c>
      <c r="S164" s="8">
        <f>'Day 2 Cards'!U93</f>
        <v>4</v>
      </c>
      <c r="T164" s="8">
        <f t="shared" si="73"/>
        <v>12</v>
      </c>
      <c r="U164" s="8">
        <f>'Day 2 Cards'!AK23</f>
        <v>5</v>
      </c>
      <c r="V164" s="8">
        <f t="shared" si="67"/>
        <v>0</v>
      </c>
      <c r="W164" s="8">
        <f>SUM(V153:V164)</f>
        <v>8</v>
      </c>
      <c r="X164" s="170">
        <f t="shared" si="74"/>
        <v>6</v>
      </c>
      <c r="Y164" s="184" t="str">
        <f>IF(X164&gt;6,"WIN"," ")</f>
        <v xml:space="preserve"> </v>
      </c>
    </row>
    <row r="165" spans="3:25" x14ac:dyDescent="0.25">
      <c r="C165" s="185" t="str">
        <f>IF(D165&gt;5,"WIN"," ")</f>
        <v xml:space="preserve"> </v>
      </c>
      <c r="D165" s="170">
        <f t="shared" si="68"/>
        <v>0</v>
      </c>
      <c r="E165" s="8">
        <f>SUM(F153:F165)</f>
        <v>6</v>
      </c>
      <c r="F165" s="8">
        <f t="shared" si="75"/>
        <v>0</v>
      </c>
      <c r="G165" s="8">
        <f>'Day 2 Cards'!Z94</f>
        <v>7</v>
      </c>
      <c r="H165" s="8">
        <f t="shared" si="65"/>
        <v>13</v>
      </c>
      <c r="I165" s="8">
        <f>'Day 2 Cards'!AE24</f>
        <v>3</v>
      </c>
      <c r="J165" s="8">
        <f t="shared" si="76"/>
        <v>1</v>
      </c>
      <c r="K165" s="8">
        <f>SUM(J153:J165)</f>
        <v>6</v>
      </c>
      <c r="L165" s="170">
        <f t="shared" si="71"/>
        <v>0</v>
      </c>
      <c r="M165" s="184" t="str">
        <f>IF(L165&gt;5,"WIN"," ")</f>
        <v xml:space="preserve"> </v>
      </c>
      <c r="N165" s="182"/>
      <c r="O165" s="185" t="str">
        <f>IF(P165&gt;5,"WIN"," ")</f>
        <v xml:space="preserve"> </v>
      </c>
      <c r="P165" s="170">
        <f t="shared" si="72"/>
        <v>-7</v>
      </c>
      <c r="Q165" s="8">
        <f>SUM(R153:R165)</f>
        <v>2</v>
      </c>
      <c r="R165" s="8">
        <f t="shared" si="66"/>
        <v>0</v>
      </c>
      <c r="S165" s="8">
        <f>'Day 2 Cards'!U94</f>
        <v>9</v>
      </c>
      <c r="T165" s="8">
        <f t="shared" si="73"/>
        <v>13</v>
      </c>
      <c r="U165" s="8">
        <f>'Day 2 Cards'!AK24</f>
        <v>5</v>
      </c>
      <c r="V165" s="8">
        <f t="shared" si="67"/>
        <v>1</v>
      </c>
      <c r="W165" s="8">
        <f>SUM(V153:V165)</f>
        <v>9</v>
      </c>
      <c r="X165" s="170">
        <f t="shared" si="74"/>
        <v>7</v>
      </c>
      <c r="Y165" s="184" t="str">
        <f>IF(X165&gt;5,"WIN"," ")</f>
        <v>WIN</v>
      </c>
    </row>
    <row r="166" spans="3:25" x14ac:dyDescent="0.25">
      <c r="C166" s="185" t="str">
        <f>IF(D166&gt;4,"WIN"," ")</f>
        <v xml:space="preserve"> </v>
      </c>
      <c r="D166" s="170">
        <f t="shared" si="68"/>
        <v>1</v>
      </c>
      <c r="E166" s="8">
        <f>SUM(F153:F166)</f>
        <v>7</v>
      </c>
      <c r="F166" s="8">
        <f t="shared" si="75"/>
        <v>1</v>
      </c>
      <c r="G166" s="8">
        <f>'Day 2 Cards'!Z95</f>
        <v>4</v>
      </c>
      <c r="H166" s="8">
        <f t="shared" si="65"/>
        <v>14</v>
      </c>
      <c r="I166" s="8">
        <f>'Day 2 Cards'!AE25</f>
        <v>5</v>
      </c>
      <c r="J166" s="8">
        <f t="shared" si="76"/>
        <v>0</v>
      </c>
      <c r="K166" s="8">
        <f>SUM(J153:J166)</f>
        <v>6</v>
      </c>
      <c r="L166" s="170">
        <f t="shared" si="71"/>
        <v>-1</v>
      </c>
      <c r="M166" s="184" t="str">
        <f>IF(L166&gt;4,"WIN"," ")</f>
        <v xml:space="preserve"> </v>
      </c>
      <c r="N166" s="182"/>
      <c r="O166" s="185" t="str">
        <f>IF(P166&gt;4,"WIN"," ")</f>
        <v xml:space="preserve"> </v>
      </c>
      <c r="P166" s="170">
        <f t="shared" si="72"/>
        <v>-7</v>
      </c>
      <c r="Q166" s="8">
        <f>SUM(R153:R166)</f>
        <v>2</v>
      </c>
      <c r="R166" s="8">
        <f t="shared" si="66"/>
        <v>0</v>
      </c>
      <c r="S166" s="8">
        <f>'Day 2 Cards'!U95</f>
        <v>2</v>
      </c>
      <c r="T166" s="8">
        <f t="shared" si="73"/>
        <v>14</v>
      </c>
      <c r="U166" s="8">
        <f>'Day 2 Cards'!AK25</f>
        <v>2</v>
      </c>
      <c r="V166" s="8">
        <f t="shared" si="67"/>
        <v>0</v>
      </c>
      <c r="W166" s="8">
        <f>SUM(V153:V166)</f>
        <v>9</v>
      </c>
      <c r="X166" s="170">
        <f t="shared" si="74"/>
        <v>7</v>
      </c>
      <c r="Y166" s="184" t="str">
        <f>IF(X166&gt;4,"WIN"," ")</f>
        <v>WIN</v>
      </c>
    </row>
    <row r="167" spans="3:25" x14ac:dyDescent="0.25">
      <c r="C167" s="185" t="str">
        <f>IF(D167&gt;3,"WIN"," ")</f>
        <v xml:space="preserve"> </v>
      </c>
      <c r="D167" s="170">
        <f t="shared" si="68"/>
        <v>0</v>
      </c>
      <c r="E167" s="8">
        <f>SUM(F153:F167)</f>
        <v>7</v>
      </c>
      <c r="F167" s="8">
        <f t="shared" si="75"/>
        <v>0</v>
      </c>
      <c r="G167" s="8">
        <f>'Day 2 Cards'!Z96</f>
        <v>5</v>
      </c>
      <c r="H167" s="8">
        <f t="shared" si="65"/>
        <v>15</v>
      </c>
      <c r="I167" s="8">
        <f>'Day 2 Cards'!AE26</f>
        <v>4</v>
      </c>
      <c r="J167" s="8">
        <f t="shared" si="76"/>
        <v>1</v>
      </c>
      <c r="K167" s="8">
        <f>SUM(J153:J167)</f>
        <v>7</v>
      </c>
      <c r="L167" s="170">
        <f t="shared" si="71"/>
        <v>0</v>
      </c>
      <c r="M167" s="184" t="str">
        <f>IF(L167&gt;3,"WIN"," ")</f>
        <v xml:space="preserve"> </v>
      </c>
      <c r="N167" s="182"/>
      <c r="O167" s="185" t="str">
        <f>IF(P167&gt;3,"WIN"," ")</f>
        <v xml:space="preserve"> </v>
      </c>
      <c r="P167" s="170">
        <f t="shared" si="72"/>
        <v>-6</v>
      </c>
      <c r="Q167" s="8">
        <f>SUM(R153:R167)</f>
        <v>3</v>
      </c>
      <c r="R167" s="8">
        <f t="shared" si="66"/>
        <v>1</v>
      </c>
      <c r="S167" s="8">
        <f>'Day 2 Cards'!U96</f>
        <v>4</v>
      </c>
      <c r="T167" s="8">
        <f t="shared" si="73"/>
        <v>15</v>
      </c>
      <c r="U167" s="8">
        <f>'Day 2 Cards'!AK26</f>
        <v>6</v>
      </c>
      <c r="V167" s="8">
        <f t="shared" si="67"/>
        <v>0</v>
      </c>
      <c r="W167" s="8">
        <f>SUM(V153:V167)</f>
        <v>9</v>
      </c>
      <c r="X167" s="170">
        <f t="shared" si="74"/>
        <v>6</v>
      </c>
      <c r="Y167" s="184" t="str">
        <f>IF(X167&gt;3,"WIN"," ")</f>
        <v>WIN</v>
      </c>
    </row>
    <row r="168" spans="3:25" x14ac:dyDescent="0.25">
      <c r="C168" s="185" t="str">
        <f>IF(D168&gt;2,"WIN"," ")</f>
        <v xml:space="preserve"> </v>
      </c>
      <c r="D168" s="170">
        <f t="shared" si="68"/>
        <v>0</v>
      </c>
      <c r="E168" s="8">
        <f>SUM(F153:F168)</f>
        <v>7</v>
      </c>
      <c r="F168" s="8">
        <f t="shared" si="75"/>
        <v>0</v>
      </c>
      <c r="G168" s="8">
        <f>'Day 2 Cards'!Z97</f>
        <v>4</v>
      </c>
      <c r="H168" s="8">
        <f t="shared" si="65"/>
        <v>16</v>
      </c>
      <c r="I168" s="8">
        <f>'Day 2 Cards'!AE27</f>
        <v>4</v>
      </c>
      <c r="J168" s="8">
        <f t="shared" si="76"/>
        <v>0</v>
      </c>
      <c r="K168" s="8">
        <f>SUM(J153:J168)</f>
        <v>7</v>
      </c>
      <c r="L168" s="170">
        <f t="shared" si="71"/>
        <v>0</v>
      </c>
      <c r="M168" s="184" t="str">
        <f>IF(L168&gt;2,"WIN"," ")</f>
        <v xml:space="preserve"> </v>
      </c>
      <c r="N168" s="182"/>
      <c r="O168" s="185" t="str">
        <f>IF(P168&gt;2,"WIN"," ")</f>
        <v xml:space="preserve"> </v>
      </c>
      <c r="P168" s="170">
        <f t="shared" si="72"/>
        <v>-6</v>
      </c>
      <c r="Q168" s="8">
        <f>SUM(R153:R168)</f>
        <v>3</v>
      </c>
      <c r="R168" s="8">
        <f t="shared" si="66"/>
        <v>0</v>
      </c>
      <c r="S168" s="8">
        <f>'Day 2 Cards'!U97</f>
        <v>3</v>
      </c>
      <c r="T168" s="8">
        <f t="shared" si="73"/>
        <v>16</v>
      </c>
      <c r="U168" s="8">
        <f>'Day 2 Cards'!AK27</f>
        <v>3</v>
      </c>
      <c r="V168" s="8">
        <f t="shared" si="67"/>
        <v>0</v>
      </c>
      <c r="W168" s="8">
        <f>SUM(V153:V168)</f>
        <v>9</v>
      </c>
      <c r="X168" s="170">
        <f t="shared" si="74"/>
        <v>6</v>
      </c>
      <c r="Y168" s="184" t="str">
        <f>IF(X168&gt;2,"WIN"," ")</f>
        <v>WIN</v>
      </c>
    </row>
    <row r="169" spans="3:25" x14ac:dyDescent="0.25">
      <c r="C169" s="185" t="str">
        <f>IF(D169&gt;1,"WIN"," ")</f>
        <v xml:space="preserve"> </v>
      </c>
      <c r="D169" s="170">
        <f t="shared" si="68"/>
        <v>1</v>
      </c>
      <c r="E169" s="8">
        <f>SUM(F153:F169)</f>
        <v>8</v>
      </c>
      <c r="F169" s="8">
        <f t="shared" si="75"/>
        <v>1</v>
      </c>
      <c r="G169" s="8">
        <f>'Day 2 Cards'!Z98</f>
        <v>4</v>
      </c>
      <c r="H169" s="8">
        <f t="shared" si="65"/>
        <v>17</v>
      </c>
      <c r="I169" s="8">
        <f>'Day 2 Cards'!AE28</f>
        <v>5</v>
      </c>
      <c r="J169" s="8">
        <f t="shared" si="76"/>
        <v>0</v>
      </c>
      <c r="K169" s="8">
        <f>SUM(J153:J169)</f>
        <v>7</v>
      </c>
      <c r="L169" s="170">
        <f t="shared" si="71"/>
        <v>-1</v>
      </c>
      <c r="M169" s="184" t="str">
        <f>IF(L169&gt;1,"WIN"," ")</f>
        <v xml:space="preserve"> </v>
      </c>
      <c r="N169" s="182"/>
      <c r="O169" s="185" t="str">
        <f>IF(P169&gt;1,"WIN"," ")</f>
        <v xml:space="preserve"> </v>
      </c>
      <c r="P169" s="170">
        <f t="shared" si="72"/>
        <v>-5</v>
      </c>
      <c r="Q169" s="8">
        <f>SUM(R153:R169)</f>
        <v>4</v>
      </c>
      <c r="R169" s="8">
        <f t="shared" si="66"/>
        <v>1</v>
      </c>
      <c r="S169" s="8">
        <f>'Day 2 Cards'!U98</f>
        <v>6</v>
      </c>
      <c r="T169" s="8">
        <f t="shared" si="73"/>
        <v>17</v>
      </c>
      <c r="U169" s="8">
        <f>'Day 2 Cards'!AK28</f>
        <v>7</v>
      </c>
      <c r="V169" s="8">
        <f t="shared" si="67"/>
        <v>0</v>
      </c>
      <c r="W169" s="8">
        <f>SUM(V153:V169)</f>
        <v>9</v>
      </c>
      <c r="X169" s="170">
        <f t="shared" si="74"/>
        <v>5</v>
      </c>
      <c r="Y169" s="184" t="str">
        <f>IF(X169&gt;1,"WIN"," ")</f>
        <v>WIN</v>
      </c>
    </row>
    <row r="170" spans="3:25" x14ac:dyDescent="0.25">
      <c r="C170" s="187" t="str">
        <f>IF(D170&gt;0,"WIN"," ")</f>
        <v>WIN</v>
      </c>
      <c r="D170" s="170">
        <f t="shared" si="68"/>
        <v>1</v>
      </c>
      <c r="E170" s="8">
        <f>SUM(F153:F170)</f>
        <v>8</v>
      </c>
      <c r="F170" s="8">
        <f t="shared" si="75"/>
        <v>0</v>
      </c>
      <c r="G170" s="8">
        <f>'Day 2 Cards'!Z99</f>
        <v>5</v>
      </c>
      <c r="H170" s="8">
        <f t="shared" si="65"/>
        <v>18</v>
      </c>
      <c r="I170" s="8">
        <f>'Day 2 Cards'!AE29</f>
        <v>5</v>
      </c>
      <c r="J170" s="8">
        <f t="shared" si="76"/>
        <v>0</v>
      </c>
      <c r="K170" s="8">
        <f>SUM(J153:J170)</f>
        <v>7</v>
      </c>
      <c r="L170" s="170">
        <f t="shared" si="71"/>
        <v>-1</v>
      </c>
      <c r="M170" s="186" t="str">
        <f>IF(L170&gt;0,"WIN"," ")</f>
        <v xml:space="preserve"> </v>
      </c>
      <c r="N170" s="182"/>
      <c r="O170" s="187" t="str">
        <f>IF(P170&gt;0,"WIN"," ")</f>
        <v xml:space="preserve"> </v>
      </c>
      <c r="P170" s="170">
        <f t="shared" si="72"/>
        <v>-4</v>
      </c>
      <c r="Q170" s="8">
        <f>SUM(R153:R170)</f>
        <v>5</v>
      </c>
      <c r="R170" s="8">
        <f t="shared" si="66"/>
        <v>1</v>
      </c>
      <c r="S170" s="8">
        <f>'Day 2 Cards'!U99</f>
        <v>6</v>
      </c>
      <c r="T170" s="8">
        <f t="shared" si="73"/>
        <v>18</v>
      </c>
      <c r="U170" s="8">
        <f>'Day 2 Cards'!AK29</f>
        <v>8</v>
      </c>
      <c r="V170" s="8">
        <f t="shared" si="67"/>
        <v>0</v>
      </c>
      <c r="W170" s="8">
        <f>SUM(V153:V170)</f>
        <v>9</v>
      </c>
      <c r="X170" s="170">
        <f t="shared" si="74"/>
        <v>4</v>
      </c>
      <c r="Y170" s="186" t="str">
        <f>IF(X170&gt;0,"WIN"," ")</f>
        <v>WIN</v>
      </c>
    </row>
    <row r="171" spans="3:25" x14ac:dyDescent="0.25">
      <c r="C171" s="46">
        <f>IF(C170="WIN",1,0)</f>
        <v>1</v>
      </c>
      <c r="M171" s="46">
        <f>IF(M170="WIN",1,0)</f>
        <v>0</v>
      </c>
      <c r="O171" s="46">
        <f>IF(O170="WIN",1,0)</f>
        <v>0</v>
      </c>
      <c r="Y171" s="46">
        <f>IF(Y170="WIN",1,0)</f>
        <v>1</v>
      </c>
    </row>
    <row r="172" spans="3:25" ht="15.75" x14ac:dyDescent="0.25">
      <c r="C172" s="46">
        <f>IF(D170=L170,0.5,0)</f>
        <v>0</v>
      </c>
      <c r="F172" s="170">
        <f>SUM(C171:C172)</f>
        <v>1</v>
      </c>
      <c r="G172" s="208" t="s">
        <v>42</v>
      </c>
      <c r="I172" s="209" t="s">
        <v>70</v>
      </c>
      <c r="J172" s="170">
        <f>SUM(M171:M172)</f>
        <v>0</v>
      </c>
      <c r="M172" s="46">
        <f>C172</f>
        <v>0</v>
      </c>
      <c r="O172" s="46">
        <f>IF(P170=X170,0.5,0)</f>
        <v>0</v>
      </c>
      <c r="R172" s="170">
        <f>SUM(O171:O172)</f>
        <v>0</v>
      </c>
      <c r="S172" s="208" t="s">
        <v>15</v>
      </c>
      <c r="U172" s="209" t="s">
        <v>75</v>
      </c>
      <c r="V172" s="170">
        <f>SUM(Y171:Y172)</f>
        <v>1</v>
      </c>
      <c r="Y172" s="46">
        <f>O172</f>
        <v>0</v>
      </c>
    </row>
    <row r="175" spans="3:25" ht="21" x14ac:dyDescent="0.35">
      <c r="N175" s="210" t="s">
        <v>127</v>
      </c>
    </row>
    <row r="176" spans="3:25" ht="15.75" x14ac:dyDescent="0.25">
      <c r="L176" s="211">
        <f>F119+R119+F145+R145+F172+R172</f>
        <v>3</v>
      </c>
      <c r="M176" s="292" t="s">
        <v>108</v>
      </c>
      <c r="N176" s="221"/>
      <c r="O176" s="292" t="s">
        <v>69</v>
      </c>
      <c r="P176" s="211">
        <f>J119+V119+J145+V145+J172+V172</f>
        <v>3</v>
      </c>
    </row>
    <row r="178" spans="2:25" x14ac:dyDescent="0.25"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</row>
    <row r="182" spans="2:25" ht="23.25" x14ac:dyDescent="0.35"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9" t="s">
        <v>107</v>
      </c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</row>
    <row r="183" spans="2:25" ht="23.25" x14ac:dyDescent="0.35"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228"/>
      <c r="O183" s="172"/>
      <c r="P183" s="172"/>
      <c r="Q183" s="172"/>
      <c r="R183" s="172"/>
      <c r="S183" s="172"/>
      <c r="T183" s="172"/>
      <c r="U183" s="172"/>
      <c r="V183" s="172"/>
      <c r="W183" s="172"/>
      <c r="X183" s="172"/>
      <c r="Y183" s="172"/>
    </row>
    <row r="184" spans="2:25" x14ac:dyDescent="0.25">
      <c r="U184" s="172"/>
    </row>
    <row r="185" spans="2:25" ht="26.25" x14ac:dyDescent="0.4">
      <c r="C185" s="188"/>
      <c r="D185" s="227" t="s">
        <v>84</v>
      </c>
      <c r="E185" s="188"/>
      <c r="U185" s="172"/>
    </row>
    <row r="187" spans="2:25" ht="18.75" x14ac:dyDescent="0.3">
      <c r="C187" s="178" t="s">
        <v>93</v>
      </c>
      <c r="D187" s="178" t="s">
        <v>92</v>
      </c>
      <c r="E187" s="178" t="s">
        <v>91</v>
      </c>
      <c r="F187" s="179" t="s">
        <v>90</v>
      </c>
      <c r="G187" s="179" t="s">
        <v>89</v>
      </c>
      <c r="H187" s="179" t="s">
        <v>88</v>
      </c>
      <c r="I187" s="180" t="s">
        <v>87</v>
      </c>
      <c r="J187" s="180" t="s">
        <v>86</v>
      </c>
      <c r="K187" s="180" t="s">
        <v>85</v>
      </c>
      <c r="L187" s="46" t="s">
        <v>81</v>
      </c>
      <c r="M187" s="171" t="s">
        <v>108</v>
      </c>
      <c r="O187" s="171" t="s">
        <v>69</v>
      </c>
      <c r="P187" s="46" t="s">
        <v>81</v>
      </c>
      <c r="Q187" s="180" t="s">
        <v>85</v>
      </c>
      <c r="R187" s="180" t="s">
        <v>86</v>
      </c>
      <c r="S187" s="180" t="s">
        <v>87</v>
      </c>
      <c r="T187" s="179" t="s">
        <v>88</v>
      </c>
      <c r="U187" s="179" t="s">
        <v>89</v>
      </c>
      <c r="V187" s="179" t="s">
        <v>90</v>
      </c>
      <c r="W187" s="178" t="s">
        <v>91</v>
      </c>
      <c r="X187" s="178" t="s">
        <v>92</v>
      </c>
      <c r="Y187" s="178" t="s">
        <v>93</v>
      </c>
    </row>
    <row r="188" spans="2:25" ht="18.75" x14ac:dyDescent="0.3">
      <c r="B188" s="172" t="s">
        <v>8</v>
      </c>
      <c r="C188" s="196" t="str">
        <f>IF(C26="WIN", "WIN"," ")</f>
        <v>WIN</v>
      </c>
      <c r="D188" s="197" t="str">
        <f>IF(C25="WIN", "WIN"," ")</f>
        <v>WIN</v>
      </c>
      <c r="E188" s="198" t="str">
        <f>IF(C24="WIN", "WIN"," ")</f>
        <v>WIN</v>
      </c>
      <c r="F188" s="193" t="str">
        <f>IF(C23="WIN", "WIN"," ")</f>
        <v>WIN</v>
      </c>
      <c r="G188" s="194" t="str">
        <f>IF(C22="WIN", "WIN"," ")</f>
        <v>WIN</v>
      </c>
      <c r="H188" s="195" t="str">
        <f>IF(C21="WIN", "WIN"," ")</f>
        <v>WIN</v>
      </c>
      <c r="I188" s="199" t="str">
        <f>IF(C20="WIN", "WIN"," ")</f>
        <v xml:space="preserve"> </v>
      </c>
      <c r="J188" s="200" t="str">
        <f>IF(C19="WIN", "WIN"," ")</f>
        <v xml:space="preserve"> </v>
      </c>
      <c r="K188" s="201" t="str">
        <f>IF(C18="WIN", "WIN"," ")</f>
        <v xml:space="preserve"> </v>
      </c>
      <c r="L188" s="294">
        <f>'DAY 1 INPUT'!G5</f>
        <v>20</v>
      </c>
      <c r="M188" s="174" t="s">
        <v>5</v>
      </c>
      <c r="N188" s="172" t="s">
        <v>74</v>
      </c>
      <c r="O188" s="173" t="s">
        <v>70</v>
      </c>
      <c r="P188" s="294">
        <f>'DAY 1 INPUT'!H5</f>
        <v>20</v>
      </c>
      <c r="Q188" s="201" t="str">
        <f>IF(M18="WIN", "WIN"," ")</f>
        <v xml:space="preserve"> </v>
      </c>
      <c r="R188" s="200" t="str">
        <f>IF(M19="WIN", "WIN"," ")</f>
        <v xml:space="preserve"> </v>
      </c>
      <c r="S188" s="199" t="str">
        <f>IF(M20="WIN", "WIN"," ")</f>
        <v xml:space="preserve"> </v>
      </c>
      <c r="T188" s="195" t="str">
        <f>IF(M21="WIN", "WIN"," ")</f>
        <v xml:space="preserve"> </v>
      </c>
      <c r="U188" s="194" t="str">
        <f>IF(M22="WIN", "WIN"," ")</f>
        <v xml:space="preserve"> </v>
      </c>
      <c r="V188" s="193" t="str">
        <f>IF(M23="WIN", "WIN"," ")</f>
        <v xml:space="preserve"> </v>
      </c>
      <c r="W188" s="198" t="str">
        <f>IF(M24="WIN", "WIN"," ")</f>
        <v xml:space="preserve"> </v>
      </c>
      <c r="X188" s="197" t="str">
        <f>IF(M25="WIN", "WIN"," ")</f>
        <v xml:space="preserve"> </v>
      </c>
      <c r="Y188" s="196" t="str">
        <f>IF(M26="WIN", "WIN"," ")</f>
        <v xml:space="preserve"> </v>
      </c>
    </row>
    <row r="189" spans="2:25" ht="18.75" x14ac:dyDescent="0.3">
      <c r="C189" s="196" t="str">
        <f>IF(O26="WIN", "WIN"," ")</f>
        <v xml:space="preserve"> </v>
      </c>
      <c r="D189" s="197" t="str">
        <f>IF(O25="WIN", "WIN"," ")</f>
        <v xml:space="preserve"> </v>
      </c>
      <c r="E189" s="198" t="str">
        <f>IF(O24="WIN", "WIN"," ")</f>
        <v xml:space="preserve"> </v>
      </c>
      <c r="F189" s="193" t="str">
        <f>IF(O23="WIN", "WIN"," ")</f>
        <v xml:space="preserve"> </v>
      </c>
      <c r="G189" s="194" t="str">
        <f>IF(O22="WIN", "WIN"," ")</f>
        <v xml:space="preserve"> </v>
      </c>
      <c r="H189" s="195" t="str">
        <f>IF(O21="WIN", "WIN"," ")</f>
        <v xml:space="preserve"> </v>
      </c>
      <c r="I189" s="199" t="str">
        <f>IF(O20="WIN", "WIN"," ")</f>
        <v xml:space="preserve"> </v>
      </c>
      <c r="J189" s="200" t="str">
        <f>IF(O19="WIN", "WIN"," ")</f>
        <v xml:space="preserve"> </v>
      </c>
      <c r="K189" s="201" t="str">
        <f>IF(O18="WIN", "WIN"," ")</f>
        <v xml:space="preserve"> </v>
      </c>
      <c r="L189" s="294">
        <f>'DAY 1 INPUT'!F5</f>
        <v>38</v>
      </c>
      <c r="M189" s="174" t="s">
        <v>21</v>
      </c>
      <c r="N189" s="172" t="s">
        <v>74</v>
      </c>
      <c r="O189" s="173" t="s">
        <v>75</v>
      </c>
      <c r="P189" s="294">
        <f>'DAY 1 INPUT'!I5</f>
        <v>38</v>
      </c>
      <c r="Q189" s="201" t="str">
        <f>IF(Y18="WIN", "WIN"," ")</f>
        <v xml:space="preserve"> </v>
      </c>
      <c r="R189" s="200" t="str">
        <f>IF(Y19="WIN", "WIN"," ")</f>
        <v xml:space="preserve"> </v>
      </c>
      <c r="S189" s="199" t="str">
        <f>IF(Y20="WIN", "WIN"," ")</f>
        <v xml:space="preserve"> </v>
      </c>
      <c r="T189" s="195" t="str">
        <f>IF(Y21="WIN", "WIN"," ")</f>
        <v xml:space="preserve"> </v>
      </c>
      <c r="U189" s="194" t="str">
        <f>IF(Y22="WIN", "WIN"," ")</f>
        <v xml:space="preserve"> </v>
      </c>
      <c r="V189" s="193" t="str">
        <f>IF(Y23="WIN", "WIN"," ")</f>
        <v xml:space="preserve"> </v>
      </c>
      <c r="W189" s="198" t="str">
        <f>IF(Y24="WIN", "WIN"," ")</f>
        <v xml:space="preserve"> </v>
      </c>
      <c r="X189" s="197" t="str">
        <f>IF(Y25="WIN", "WIN"," ")</f>
        <v>WIN</v>
      </c>
      <c r="Y189" s="196" t="str">
        <f>IF(Y26="WIN", "WIN"," ")</f>
        <v>WIN</v>
      </c>
    </row>
    <row r="190" spans="2:25" ht="18.75" x14ac:dyDescent="0.3">
      <c r="C190" s="196" t="str">
        <f>IF(C53="WIN", "WIN"," ")</f>
        <v>WIN</v>
      </c>
      <c r="D190" s="197" t="str">
        <f>IF(C52="WIN", "WIN"," ")</f>
        <v>WIN</v>
      </c>
      <c r="E190" s="198" t="str">
        <f>IF(C51="WIN", "WIN"," ")</f>
        <v>WIN</v>
      </c>
      <c r="F190" s="193" t="str">
        <f>IF(C50="WIN", "WIN"," ")</f>
        <v>WIN</v>
      </c>
      <c r="G190" s="194" t="str">
        <f>IF(C49="WIN", "WIN"," ")</f>
        <v>WIN</v>
      </c>
      <c r="H190" s="195" t="str">
        <f>IF(C48="WIN", "WIN"," ")</f>
        <v>WIN</v>
      </c>
      <c r="I190" s="199" t="str">
        <f>IF(C47="WIN", "WIN"," ")</f>
        <v xml:space="preserve"> </v>
      </c>
      <c r="J190" s="200" t="str">
        <f>IF(C46="WIN", "WIN"," ")</f>
        <v xml:space="preserve"> </v>
      </c>
      <c r="K190" s="201" t="str">
        <f>IF(C45="WIN", "WIN"," ")</f>
        <v xml:space="preserve"> </v>
      </c>
      <c r="L190" s="294">
        <f>'DAY 1 INPUT'!L5</f>
        <v>18</v>
      </c>
      <c r="M190" s="174" t="s">
        <v>20</v>
      </c>
      <c r="N190" s="172" t="s">
        <v>74</v>
      </c>
      <c r="O190" s="173" t="s">
        <v>72</v>
      </c>
      <c r="P190" s="294">
        <f>'DAY 1 INPUT'!J5</f>
        <v>18</v>
      </c>
      <c r="Q190" s="201" t="str">
        <f>IF(M45="WIN", "WIN"," ")</f>
        <v xml:space="preserve"> </v>
      </c>
      <c r="R190" s="200" t="str">
        <f>IF(M46="WIN", "WIN"," ")</f>
        <v xml:space="preserve"> </v>
      </c>
      <c r="S190" s="199" t="str">
        <f>IF(M47="WIN", "WIN"," ")</f>
        <v xml:space="preserve"> </v>
      </c>
      <c r="T190" s="195" t="str">
        <f>IF(M48="WIN", "WIN"," ")</f>
        <v xml:space="preserve"> </v>
      </c>
      <c r="U190" s="194" t="str">
        <f>IF(M49="WIN", "WIN"," ")</f>
        <v xml:space="preserve"> </v>
      </c>
      <c r="V190" s="193" t="str">
        <f>IF(M50="WIN", "WIN"," ")</f>
        <v xml:space="preserve"> </v>
      </c>
      <c r="W190" s="198" t="str">
        <f>IF(M51="WIN", "WIN"," ")</f>
        <v xml:space="preserve"> </v>
      </c>
      <c r="X190" s="197" t="str">
        <f>IF(M52="WIN", "WIN"," ")</f>
        <v xml:space="preserve"> </v>
      </c>
      <c r="Y190" s="196" t="str">
        <f>IF(M53="WIN", "WIN"," ")</f>
        <v xml:space="preserve"> </v>
      </c>
    </row>
    <row r="191" spans="2:25" ht="18.75" x14ac:dyDescent="0.3">
      <c r="C191" s="196" t="str">
        <f>IF(O53="WIN", "WIN"," ")</f>
        <v>WIN</v>
      </c>
      <c r="D191" s="197" t="str">
        <f>IF(O52="WIN", "WIN"," ")</f>
        <v>WIN</v>
      </c>
      <c r="E191" s="198" t="str">
        <f>IF(O51="WIN", "WIN"," ")</f>
        <v>WIN</v>
      </c>
      <c r="F191" s="193" t="str">
        <f>IF(O50="WIN", "WIN"," ")</f>
        <v xml:space="preserve"> </v>
      </c>
      <c r="G191" s="194" t="str">
        <f>IF(O49="WIN", "WIN"," ")</f>
        <v xml:space="preserve"> </v>
      </c>
      <c r="H191" s="195" t="str">
        <f>IF(O48="WIN", "WIN"," ")</f>
        <v xml:space="preserve"> </v>
      </c>
      <c r="I191" s="199" t="str">
        <f>IF(O47="WIN", "WIN"," ")</f>
        <v xml:space="preserve"> </v>
      </c>
      <c r="J191" s="200" t="str">
        <f>IF(O46="WIN", "WIN"," ")</f>
        <v xml:space="preserve"> </v>
      </c>
      <c r="K191" s="201" t="str">
        <f>IF(O45="WIN", "WIN"," ")</f>
        <v xml:space="preserve"> </v>
      </c>
      <c r="L191" s="294">
        <f>'DAY 1 INPUT'!M5</f>
        <v>27</v>
      </c>
      <c r="M191" s="174" t="s">
        <v>73</v>
      </c>
      <c r="N191" s="172" t="s">
        <v>74</v>
      </c>
      <c r="O191" s="173" t="s">
        <v>16</v>
      </c>
      <c r="P191" s="294">
        <f>'DAY 1 INPUT'!K5</f>
        <v>32</v>
      </c>
      <c r="Q191" s="201" t="str">
        <f>IF(Y45="WIN", "WIN"," ")</f>
        <v xml:space="preserve"> </v>
      </c>
      <c r="R191" s="200" t="str">
        <f>IF(Y46="WIN", "WIN"," ")</f>
        <v xml:space="preserve"> </v>
      </c>
      <c r="S191" s="199" t="str">
        <f>IF(Y47="WIN", "WIN"," ")</f>
        <v xml:space="preserve"> </v>
      </c>
      <c r="T191" s="195" t="str">
        <f>IF(Y48="WIN", "WIN"," ")</f>
        <v xml:space="preserve"> </v>
      </c>
      <c r="U191" s="194" t="str">
        <f>IF(Y49="WIN", "WIN"," ")</f>
        <v xml:space="preserve"> </v>
      </c>
      <c r="V191" s="193" t="str">
        <f>IF(Y50="WIN", "WIN"," ")</f>
        <v xml:space="preserve"> </v>
      </c>
      <c r="W191" s="198" t="str">
        <f>IF(Y51="WIN", "WIN"," ")</f>
        <v xml:space="preserve"> </v>
      </c>
      <c r="X191" s="197" t="str">
        <f>IF(Y52="WIN", "WIN"," ")</f>
        <v xml:space="preserve"> </v>
      </c>
      <c r="Y191" s="196" t="str">
        <f>IF(Y53="WIN", "WIN"," ")</f>
        <v xml:space="preserve"> </v>
      </c>
    </row>
    <row r="192" spans="2:25" ht="18.75" x14ac:dyDescent="0.3">
      <c r="C192" s="196" t="str">
        <f>IF(C80="WIN", "WIN"," ")</f>
        <v>WIN</v>
      </c>
      <c r="D192" s="197" t="str">
        <f>IF(C79="WIN", "WIN"," ")</f>
        <v>WIN</v>
      </c>
      <c r="E192" s="198" t="str">
        <f>IF(C78="WIN", "WIN"," ")</f>
        <v>WIN</v>
      </c>
      <c r="F192" s="193" t="str">
        <f>IF(C77="WIN", "WIN"," ")</f>
        <v xml:space="preserve"> </v>
      </c>
      <c r="G192" s="194" t="str">
        <f>IF(C76="WIN", "WIN"," ")</f>
        <v xml:space="preserve"> </v>
      </c>
      <c r="H192" s="195" t="str">
        <f>IF(C75="WIN", "WIN"," ")</f>
        <v xml:space="preserve"> </v>
      </c>
      <c r="I192" s="199" t="str">
        <f>IF(C74="WIN", "WIN"," ")</f>
        <v xml:space="preserve"> </v>
      </c>
      <c r="J192" s="200" t="str">
        <f>IF(C73="WIN", "WIN"," ")</f>
        <v xml:space="preserve"> </v>
      </c>
      <c r="K192" s="201" t="str">
        <f>IF(C72="WIN", "WIN"," ")</f>
        <v xml:space="preserve"> </v>
      </c>
      <c r="L192" s="294">
        <f>'DAY 1 INPUT'!O5</f>
        <v>17</v>
      </c>
      <c r="M192" s="174" t="s">
        <v>42</v>
      </c>
      <c r="N192" s="172" t="s">
        <v>74</v>
      </c>
      <c r="O192" s="173" t="s">
        <v>71</v>
      </c>
      <c r="P192" s="294">
        <f>'DAY 1 INPUT'!P5</f>
        <v>18</v>
      </c>
      <c r="Q192" s="201" t="str">
        <f>IF(M72="WIN", "WIN"," ")</f>
        <v xml:space="preserve"> </v>
      </c>
      <c r="R192" s="200" t="str">
        <f>IF(M73="WIN", "WIN"," ")</f>
        <v xml:space="preserve"> </v>
      </c>
      <c r="S192" s="199" t="str">
        <f>IF(M74="WIN", "WIN"," ")</f>
        <v xml:space="preserve"> </v>
      </c>
      <c r="T192" s="195" t="str">
        <f>IF(M75="WIN", "WIN"," ")</f>
        <v xml:space="preserve"> </v>
      </c>
      <c r="U192" s="194" t="str">
        <f>IF(M76="WIN", "WIN"," ")</f>
        <v xml:space="preserve"> </v>
      </c>
      <c r="V192" s="193" t="str">
        <f>IF(M77="WIN", "WIN"," ")</f>
        <v xml:space="preserve"> </v>
      </c>
      <c r="W192" s="198" t="str">
        <f>IF(M78="WIN", "WIN"," ")</f>
        <v xml:space="preserve"> </v>
      </c>
      <c r="X192" s="197" t="str">
        <f>IF(M79="WIN", "WIN"," ")</f>
        <v xml:space="preserve"> </v>
      </c>
      <c r="Y192" s="196" t="str">
        <f>IF(M80="WIN", "WIN"," ")</f>
        <v xml:space="preserve"> </v>
      </c>
    </row>
    <row r="193" spans="2:25" ht="18.75" x14ac:dyDescent="0.3">
      <c r="C193" s="196" t="str">
        <f>IF(O80="WIN", "WIN"," ")</f>
        <v>WIN</v>
      </c>
      <c r="D193" s="197" t="str">
        <f>IF(O79="WIN", "WIN"," ")</f>
        <v>WIN</v>
      </c>
      <c r="E193" s="198" t="str">
        <f>IF(O78="WIN", "WIN"," ")</f>
        <v>WIN</v>
      </c>
      <c r="F193" s="193" t="str">
        <f>IF(O77="WIN", "WIN"," ")</f>
        <v xml:space="preserve"> </v>
      </c>
      <c r="G193" s="194" t="str">
        <f>IF(O76="WIN", "WIN"," ")</f>
        <v xml:space="preserve"> </v>
      </c>
      <c r="H193" s="195" t="str">
        <f>IF(O75="WIN", "WIN"," ")</f>
        <v xml:space="preserve"> </v>
      </c>
      <c r="I193" s="199" t="str">
        <f>IF(O74="WIN", "WIN"," ")</f>
        <v xml:space="preserve"> </v>
      </c>
      <c r="J193" s="200" t="str">
        <f>IF(O73="WIN", "WIN"," ")</f>
        <v xml:space="preserve"> </v>
      </c>
      <c r="K193" s="201" t="str">
        <f>IF(O72="WIN", "WIN"," ")</f>
        <v xml:space="preserve"> </v>
      </c>
      <c r="L193" s="294">
        <f>'DAY 1 INPUT'!N5</f>
        <v>22</v>
      </c>
      <c r="M193" s="174" t="s">
        <v>15</v>
      </c>
      <c r="N193" s="172" t="s">
        <v>74</v>
      </c>
      <c r="O193" s="173" t="s">
        <v>43</v>
      </c>
      <c r="P193" s="294">
        <f>'DAY 1 INPUT'!Q5</f>
        <v>19</v>
      </c>
      <c r="Q193" s="201" t="str">
        <f>IF(Y72="WIN", "WIN"," ")</f>
        <v xml:space="preserve"> </v>
      </c>
      <c r="R193" s="200" t="str">
        <f>IF(Y73="WIN", "WIN"," ")</f>
        <v xml:space="preserve"> </v>
      </c>
      <c r="S193" s="199" t="str">
        <f>IF(Y74="WIN", "WIN"," ")</f>
        <v xml:space="preserve"> </v>
      </c>
      <c r="T193" s="195" t="str">
        <f>IF(Y75="WIN", "WIN"," ")</f>
        <v xml:space="preserve"> </v>
      </c>
      <c r="U193" s="194" t="str">
        <f>IF(Y76="WIN", "WIN"," ")</f>
        <v xml:space="preserve"> </v>
      </c>
      <c r="V193" s="193" t="str">
        <f>IF(Y77="WIN", "WIN"," ")</f>
        <v xml:space="preserve"> </v>
      </c>
      <c r="W193" s="198" t="str">
        <f>IF(Y78="WIN", "WIN"," ")</f>
        <v xml:space="preserve"> </v>
      </c>
      <c r="X193" s="197" t="str">
        <f>IF(Y79="WIN", "WIN"," ")</f>
        <v xml:space="preserve"> </v>
      </c>
      <c r="Y193" s="196" t="str">
        <f>IF(Y80="WIN", "WIN"," ")</f>
        <v xml:space="preserve"> </v>
      </c>
    </row>
    <row r="194" spans="2:25" ht="18.75" x14ac:dyDescent="0.3">
      <c r="C194" s="190" t="s">
        <v>8</v>
      </c>
      <c r="D194" s="190"/>
      <c r="E194" s="190"/>
      <c r="F194" s="191"/>
      <c r="G194" s="191"/>
      <c r="H194" s="191"/>
      <c r="I194" s="192"/>
      <c r="J194" s="192"/>
      <c r="K194" s="192"/>
      <c r="L194" s="172"/>
      <c r="M194" s="190"/>
      <c r="N194" s="172"/>
      <c r="O194" s="177"/>
      <c r="P194" s="172"/>
      <c r="Q194" s="192"/>
      <c r="R194" s="192"/>
      <c r="S194" s="192"/>
      <c r="T194" s="191"/>
      <c r="U194" s="191"/>
      <c r="V194" s="191"/>
      <c r="W194" s="190"/>
      <c r="X194" s="190"/>
      <c r="Y194" s="190"/>
    </row>
    <row r="195" spans="2:25" x14ac:dyDescent="0.25">
      <c r="C195" s="190" t="s">
        <v>8</v>
      </c>
      <c r="D195" s="190"/>
      <c r="E195" s="190"/>
      <c r="F195" s="174" t="s">
        <v>5</v>
      </c>
      <c r="G195" s="174" t="s">
        <v>21</v>
      </c>
      <c r="H195" s="174" t="s">
        <v>20</v>
      </c>
      <c r="I195" s="174" t="s">
        <v>73</v>
      </c>
      <c r="J195" s="174" t="s">
        <v>42</v>
      </c>
      <c r="K195" s="174" t="s">
        <v>15</v>
      </c>
      <c r="L195" s="172" t="s">
        <v>8</v>
      </c>
      <c r="M195" s="190" t="s">
        <v>8</v>
      </c>
      <c r="N195" s="172"/>
      <c r="O195" s="177"/>
      <c r="P195" s="172"/>
      <c r="Q195" s="173" t="s">
        <v>70</v>
      </c>
      <c r="R195" s="173" t="s">
        <v>75</v>
      </c>
      <c r="S195" s="173" t="s">
        <v>72</v>
      </c>
      <c r="T195" s="173" t="s">
        <v>16</v>
      </c>
      <c r="U195" s="173" t="s">
        <v>71</v>
      </c>
      <c r="V195" s="173" t="s">
        <v>43</v>
      </c>
      <c r="W195" s="190"/>
      <c r="X195" s="190"/>
      <c r="Y195" s="190"/>
    </row>
    <row r="196" spans="2:25" ht="18.75" x14ac:dyDescent="0.3">
      <c r="C196" s="190"/>
      <c r="D196" s="190"/>
      <c r="E196" s="190"/>
      <c r="F196" s="221">
        <f>F28</f>
        <v>1</v>
      </c>
      <c r="G196" s="221">
        <f>R28</f>
        <v>0</v>
      </c>
      <c r="H196" s="221">
        <f>F55</f>
        <v>1</v>
      </c>
      <c r="I196" s="222">
        <f>R55</f>
        <v>1</v>
      </c>
      <c r="J196" s="222">
        <f>F82</f>
        <v>1</v>
      </c>
      <c r="K196" s="222">
        <f>R82</f>
        <v>1</v>
      </c>
      <c r="L196" s="223"/>
      <c r="M196" s="211">
        <f>SUM(F196:K196)</f>
        <v>5</v>
      </c>
      <c r="N196" s="211"/>
      <c r="O196" s="211">
        <f>SUM(Q196:V196)</f>
        <v>2</v>
      </c>
      <c r="P196" s="223"/>
      <c r="Q196" s="222">
        <f>J28</f>
        <v>0</v>
      </c>
      <c r="R196" s="222">
        <f>V28</f>
        <v>1</v>
      </c>
      <c r="S196" s="222">
        <f>J55</f>
        <v>0</v>
      </c>
      <c r="T196" s="221">
        <f>V55</f>
        <v>0</v>
      </c>
      <c r="U196" s="170">
        <f>J82</f>
        <v>0</v>
      </c>
      <c r="V196" s="221">
        <f>V119</f>
        <v>1</v>
      </c>
      <c r="W196" s="190"/>
      <c r="X196" s="190"/>
      <c r="Y196" s="190"/>
    </row>
    <row r="197" spans="2:25" ht="18.75" x14ac:dyDescent="0.3">
      <c r="C197" s="190"/>
      <c r="D197" s="190"/>
      <c r="E197" s="190"/>
      <c r="F197" s="229"/>
      <c r="G197" s="229"/>
      <c r="H197" s="229"/>
      <c r="I197" s="230"/>
      <c r="J197" s="230"/>
      <c r="K197" s="230"/>
      <c r="L197" s="223"/>
      <c r="M197" s="231"/>
      <c r="N197" s="231"/>
      <c r="O197" s="231"/>
      <c r="P197" s="223"/>
      <c r="Q197" s="230"/>
      <c r="R197" s="230"/>
      <c r="S197" s="230"/>
      <c r="T197" s="229"/>
      <c r="U197" s="232"/>
      <c r="V197" s="229"/>
      <c r="W197" s="190"/>
      <c r="X197" s="190"/>
      <c r="Y197" s="190"/>
    </row>
    <row r="198" spans="2:25" ht="18.75" x14ac:dyDescent="0.3">
      <c r="C198" s="190"/>
      <c r="D198" s="190"/>
      <c r="E198" s="190"/>
      <c r="F198" s="191"/>
      <c r="G198" s="191"/>
      <c r="H198" s="191"/>
      <c r="I198" s="192"/>
      <c r="J198" s="192"/>
      <c r="K198" s="192"/>
      <c r="L198" s="172"/>
      <c r="M198" s="177"/>
      <c r="N198" s="177"/>
      <c r="O198" s="177"/>
      <c r="P198" s="172"/>
      <c r="Q198" s="192"/>
      <c r="R198" s="192"/>
      <c r="S198" s="192"/>
      <c r="T198" s="191"/>
      <c r="U198" s="51"/>
      <c r="V198" s="191"/>
      <c r="W198" s="190"/>
      <c r="X198" s="190"/>
      <c r="Y198" s="190"/>
    </row>
    <row r="199" spans="2:25" ht="26.25" x14ac:dyDescent="0.4">
      <c r="C199" s="188"/>
      <c r="D199" s="227" t="s">
        <v>83</v>
      </c>
      <c r="E199" s="188"/>
      <c r="F199" s="191"/>
      <c r="G199" s="191"/>
      <c r="H199" s="191"/>
      <c r="I199" s="192"/>
      <c r="J199" s="192"/>
      <c r="K199" s="192"/>
      <c r="L199" s="172"/>
      <c r="M199" s="177"/>
      <c r="N199" s="177"/>
      <c r="O199" s="177"/>
      <c r="P199" s="172"/>
      <c r="Q199" s="192"/>
      <c r="R199" s="192"/>
      <c r="S199" s="192"/>
      <c r="T199" s="191"/>
      <c r="U199" s="51"/>
      <c r="V199" s="191"/>
      <c r="W199" s="190"/>
      <c r="X199" s="190"/>
      <c r="Y199" s="190"/>
    </row>
    <row r="200" spans="2:25" ht="18.75" x14ac:dyDescent="0.3">
      <c r="C200" s="190"/>
      <c r="D200" s="190"/>
      <c r="E200" s="190"/>
      <c r="F200" s="191"/>
      <c r="G200" s="191"/>
      <c r="H200" s="191"/>
      <c r="I200" s="192"/>
      <c r="J200" s="192"/>
      <c r="K200" s="192"/>
      <c r="L200" s="172"/>
      <c r="M200" s="177"/>
      <c r="N200" s="177"/>
      <c r="O200" s="177"/>
      <c r="P200" s="172"/>
      <c r="Q200" s="192"/>
      <c r="R200" s="192"/>
      <c r="S200" s="192"/>
      <c r="T200" s="191"/>
      <c r="U200" s="51"/>
      <c r="V200" s="191"/>
      <c r="W200" s="190"/>
      <c r="X200" s="190"/>
      <c r="Y200" s="190"/>
    </row>
    <row r="201" spans="2:25" ht="18.75" x14ac:dyDescent="0.3">
      <c r="C201" s="178" t="s">
        <v>93</v>
      </c>
      <c r="D201" s="178" t="s">
        <v>92</v>
      </c>
      <c r="E201" s="178" t="s">
        <v>91</v>
      </c>
      <c r="F201" s="179" t="s">
        <v>90</v>
      </c>
      <c r="G201" s="179" t="s">
        <v>89</v>
      </c>
      <c r="H201" s="179" t="s">
        <v>88</v>
      </c>
      <c r="I201" s="180" t="s">
        <v>87</v>
      </c>
      <c r="J201" s="180" t="s">
        <v>86</v>
      </c>
      <c r="K201" s="180" t="s">
        <v>85</v>
      </c>
      <c r="L201" s="46" t="s">
        <v>81</v>
      </c>
      <c r="M201" s="171" t="s">
        <v>108</v>
      </c>
      <c r="O201" s="171" t="s">
        <v>69</v>
      </c>
      <c r="P201" s="46" t="s">
        <v>81</v>
      </c>
      <c r="Q201" s="180" t="s">
        <v>85</v>
      </c>
      <c r="R201" s="180" t="s">
        <v>86</v>
      </c>
      <c r="S201" s="180" t="s">
        <v>87</v>
      </c>
      <c r="T201" s="179" t="s">
        <v>88</v>
      </c>
      <c r="U201" s="179" t="s">
        <v>89</v>
      </c>
      <c r="V201" s="179" t="s">
        <v>90</v>
      </c>
      <c r="W201" s="178" t="s">
        <v>91</v>
      </c>
      <c r="X201" s="178" t="s">
        <v>92</v>
      </c>
      <c r="Y201" s="178" t="s">
        <v>93</v>
      </c>
    </row>
    <row r="202" spans="2:25" ht="18.75" x14ac:dyDescent="0.3">
      <c r="B202" s="172" t="s">
        <v>8</v>
      </c>
      <c r="C202" s="196" t="str">
        <f>IF(C117="WIN", "WIN"," ")</f>
        <v>WIN</v>
      </c>
      <c r="D202" s="197" t="str">
        <f>IF(C116="WIN", "WIN"," ")</f>
        <v>WIN</v>
      </c>
      <c r="E202" s="198" t="str">
        <f>IF(C115="WIN", "WIN"," ")</f>
        <v>WIN</v>
      </c>
      <c r="F202" s="193" t="str">
        <f>IF(C114="WIN", "WIN"," ")</f>
        <v>WIN</v>
      </c>
      <c r="G202" s="194" t="str">
        <f>IF(C113="WIN", "WIN"," ")</f>
        <v>WIN</v>
      </c>
      <c r="H202" s="195" t="str">
        <f>IF(C112="WIN", "WIN"," ")</f>
        <v>WIN</v>
      </c>
      <c r="I202" s="199" t="str">
        <f>IF(C111="WIN", "WIN"," ")</f>
        <v>WIN</v>
      </c>
      <c r="J202" s="200" t="str">
        <f>IF(C110="WIN", "WIN"," ")</f>
        <v xml:space="preserve"> </v>
      </c>
      <c r="K202" s="201" t="str">
        <f>IF(C109="WIN", "WIN"," ")</f>
        <v xml:space="preserve"> </v>
      </c>
      <c r="L202" s="294">
        <f>'DAY 1 INPUT'!L5</f>
        <v>18</v>
      </c>
      <c r="M202" s="174" t="s">
        <v>20</v>
      </c>
      <c r="N202" s="172" t="s">
        <v>74</v>
      </c>
      <c r="O202" s="173" t="s">
        <v>71</v>
      </c>
      <c r="P202" s="294">
        <f>'DAY 1 INPUT'!P5</f>
        <v>18</v>
      </c>
      <c r="Q202" s="201" t="str">
        <f>IF(M109="WIN", "WIN"," ")</f>
        <v xml:space="preserve"> </v>
      </c>
      <c r="R202" s="200" t="str">
        <f>IF(M110="WIN", "WIN"," ")</f>
        <v xml:space="preserve"> </v>
      </c>
      <c r="S202" s="199" t="str">
        <f>IF(M111="WIN", "WIN"," ")</f>
        <v xml:space="preserve"> </v>
      </c>
      <c r="T202" s="195" t="str">
        <f>IF(M112="WIN", "WIN"," ")</f>
        <v xml:space="preserve"> </v>
      </c>
      <c r="U202" s="194" t="str">
        <f>IF(M113="WIN", "WIN"," ")</f>
        <v xml:space="preserve"> </v>
      </c>
      <c r="V202" s="193" t="str">
        <f>IF(M114="WIN", "WIN"," ")</f>
        <v xml:space="preserve"> </v>
      </c>
      <c r="W202" s="198" t="str">
        <f>IF(M115="WIN", "WIN"," ")</f>
        <v xml:space="preserve"> </v>
      </c>
      <c r="X202" s="197" t="str">
        <f>IF(M116="WIN", "WIN"," ")</f>
        <v xml:space="preserve"> </v>
      </c>
      <c r="Y202" s="196" t="str">
        <f>IF(M117="WIN", "WIN"," ")</f>
        <v xml:space="preserve"> </v>
      </c>
    </row>
    <row r="203" spans="2:25" ht="18.75" x14ac:dyDescent="0.3">
      <c r="C203" s="196" t="str">
        <f>IF(O117="WIN", "WIN"," ")</f>
        <v xml:space="preserve"> </v>
      </c>
      <c r="D203" s="197" t="str">
        <f>IF(O116="WIN", "WIN"," ")</f>
        <v xml:space="preserve"> </v>
      </c>
      <c r="E203" s="198" t="str">
        <f>IF(O115="WIN", "WIN"," ")</f>
        <v xml:space="preserve"> </v>
      </c>
      <c r="F203" s="193" t="str">
        <f>IF(O114="WIN", "WIN"," ")</f>
        <v xml:space="preserve"> </v>
      </c>
      <c r="G203" s="194" t="str">
        <f>IF(O113="WIN", "WIN"," ")</f>
        <v xml:space="preserve"> </v>
      </c>
      <c r="H203" s="195" t="str">
        <f>IF(O112="WIN", "WIN"," ")</f>
        <v xml:space="preserve"> </v>
      </c>
      <c r="I203" s="199" t="str">
        <f>IF(O111="WIN", "WIN"," ")</f>
        <v xml:space="preserve"> </v>
      </c>
      <c r="J203" s="200" t="str">
        <f>IF(O110="WIN", "WIN"," ")</f>
        <v xml:space="preserve"> </v>
      </c>
      <c r="K203" s="201" t="str">
        <f>IF(O109="WIN", "WIN"," ")</f>
        <v xml:space="preserve"> </v>
      </c>
      <c r="L203" s="294">
        <f>'DAY 1 INPUT'!M5</f>
        <v>27</v>
      </c>
      <c r="M203" s="174" t="s">
        <v>73</v>
      </c>
      <c r="N203" s="172" t="s">
        <v>74</v>
      </c>
      <c r="O203" s="173" t="s">
        <v>43</v>
      </c>
      <c r="P203" s="294">
        <f>'DAY 1 INPUT'!Q5</f>
        <v>19</v>
      </c>
      <c r="Q203" s="201" t="str">
        <f>IF(Y109="WIN", "WIN"," ")</f>
        <v xml:space="preserve"> </v>
      </c>
      <c r="R203" s="200" t="str">
        <f>IF(Y110="WIN", "WIN"," ")</f>
        <v xml:space="preserve"> </v>
      </c>
      <c r="S203" s="199" t="str">
        <f>IF(Y111="WIN", "WIN"," ")</f>
        <v xml:space="preserve"> </v>
      </c>
      <c r="T203" s="195" t="str">
        <f>IF(Y112="WIN", "WIN"," ")</f>
        <v xml:space="preserve"> </v>
      </c>
      <c r="U203" s="194" t="str">
        <f>IF(Y113="WIN", "WIN"," ")</f>
        <v xml:space="preserve"> </v>
      </c>
      <c r="V203" s="193" t="str">
        <f>IF(Y114="WIN", "WIN"," ")</f>
        <v xml:space="preserve"> </v>
      </c>
      <c r="W203" s="198" t="str">
        <f>IF(Y115="WIN", "WIN"," ")</f>
        <v xml:space="preserve"> </v>
      </c>
      <c r="X203" s="197" t="str">
        <f>IF(Y116="WIN", "WIN"," ")</f>
        <v xml:space="preserve"> </v>
      </c>
      <c r="Y203" s="196" t="str">
        <f>IF(Y117="WIN", "WIN"," ")</f>
        <v>WIN</v>
      </c>
    </row>
    <row r="204" spans="2:25" ht="18.75" x14ac:dyDescent="0.3">
      <c r="C204" s="196" t="str">
        <f>IF(C143="WIN", "WIN"," ")</f>
        <v xml:space="preserve"> </v>
      </c>
      <c r="D204" s="197" t="str">
        <f>IF(C142="WIN", "WIN"," ")</f>
        <v xml:space="preserve"> </v>
      </c>
      <c r="E204" s="198" t="str">
        <f>IF(C141="WIN", "WIN"," ")</f>
        <v xml:space="preserve"> </v>
      </c>
      <c r="F204" s="193" t="str">
        <f>IF(C140="WIN", "WIN"," ")</f>
        <v xml:space="preserve"> </v>
      </c>
      <c r="G204" s="194" t="str">
        <f>IF(C139="WIN", "WIN"," ")</f>
        <v xml:space="preserve"> </v>
      </c>
      <c r="H204" s="195" t="str">
        <f>IF(C138="WIN", "WIN"," ")</f>
        <v xml:space="preserve"> </v>
      </c>
      <c r="I204" s="199" t="str">
        <f>IF(C137="WIN", "WIN"," ")</f>
        <v xml:space="preserve"> </v>
      </c>
      <c r="J204" s="200" t="str">
        <f>IF(C136="WIN", "WIN"," ")</f>
        <v xml:space="preserve"> </v>
      </c>
      <c r="K204" s="201" t="str">
        <f>IF(C135="WIN", "WIN"," ")</f>
        <v xml:space="preserve"> </v>
      </c>
      <c r="L204" s="294">
        <f>'DAY 1 INPUT'!G5</f>
        <v>20</v>
      </c>
      <c r="M204" s="174" t="s">
        <v>5</v>
      </c>
      <c r="N204" s="172" t="s">
        <v>74</v>
      </c>
      <c r="O204" s="173" t="s">
        <v>72</v>
      </c>
      <c r="P204" s="294">
        <f>'DAY 1 INPUT'!J5</f>
        <v>18</v>
      </c>
      <c r="Q204" s="201" t="str">
        <f>IF(M135="WIN", "WIN"," ")</f>
        <v xml:space="preserve"> </v>
      </c>
      <c r="R204" s="200" t="str">
        <f>IF(M136="WIN", "WIN"," ")</f>
        <v xml:space="preserve"> </v>
      </c>
      <c r="S204" s="199" t="str">
        <f>IF(M137="WIN", "WIN"," ")</f>
        <v xml:space="preserve"> </v>
      </c>
      <c r="T204" s="195" t="str">
        <f>IF(M138="WIN", "WIN"," ")</f>
        <v xml:space="preserve"> </v>
      </c>
      <c r="U204" s="194" t="str">
        <f>IF(M139="WIN", "WIN"," ")</f>
        <v xml:space="preserve"> </v>
      </c>
      <c r="V204" s="193" t="str">
        <f>IF(M140="WIN", "WIN"," ")</f>
        <v xml:space="preserve"> </v>
      </c>
      <c r="W204" s="198" t="str">
        <f>IF(M141="WIN", "WIN"," ")</f>
        <v xml:space="preserve"> </v>
      </c>
      <c r="X204" s="197" t="str">
        <f>IF(M142="WIN", "WIN"," ")</f>
        <v>WIN</v>
      </c>
      <c r="Y204" s="196" t="str">
        <f>IF(M143="WIN", "WIN"," ")</f>
        <v>WIN</v>
      </c>
    </row>
    <row r="205" spans="2:25" ht="18.75" x14ac:dyDescent="0.3">
      <c r="C205" s="196" t="str">
        <f>IF(O143="WIN", "WIN"," ")</f>
        <v>WIN</v>
      </c>
      <c r="D205" s="197" t="str">
        <f>IF(O142="WIN", "WIN"," ")</f>
        <v>WIN</v>
      </c>
      <c r="E205" s="198" t="str">
        <f>IF(O141="WIN", "WIN"," ")</f>
        <v>WIN</v>
      </c>
      <c r="F205" s="193" t="str">
        <f>IF(O140="WIN", "WIN"," ")</f>
        <v xml:space="preserve"> </v>
      </c>
      <c r="G205" s="194" t="str">
        <f>IF(O139="WIN", "WIN"," ")</f>
        <v xml:space="preserve"> </v>
      </c>
      <c r="H205" s="195" t="str">
        <f>IF(O138="WIN", "WIN"," ")</f>
        <v xml:space="preserve"> </v>
      </c>
      <c r="I205" s="199" t="str">
        <f>IF(O137="WIN", "WIN"," ")</f>
        <v xml:space="preserve"> </v>
      </c>
      <c r="J205" s="200" t="str">
        <f>IF(O136="WIN", "WIN"," ")</f>
        <v xml:space="preserve"> </v>
      </c>
      <c r="K205" s="201" t="str">
        <f>IF(O135="WIN", "WIN"," ")</f>
        <v xml:space="preserve"> </v>
      </c>
      <c r="L205" s="294">
        <f>'DAY 1 INPUT'!F5</f>
        <v>38</v>
      </c>
      <c r="M205" s="174" t="s">
        <v>21</v>
      </c>
      <c r="N205" s="172" t="s">
        <v>74</v>
      </c>
      <c r="O205" s="173" t="s">
        <v>16</v>
      </c>
      <c r="P205" s="294">
        <f>'DAY 1 INPUT'!K5</f>
        <v>32</v>
      </c>
      <c r="Q205" s="201" t="str">
        <f>IF(Y135="WIN", "WIN"," ")</f>
        <v xml:space="preserve"> </v>
      </c>
      <c r="R205" s="200" t="str">
        <f>IF(Y136="WIN", "WIN"," ")</f>
        <v xml:space="preserve"> </v>
      </c>
      <c r="S205" s="199" t="str">
        <f>IF(Y137="WIN", "WIN"," ")</f>
        <v xml:space="preserve"> </v>
      </c>
      <c r="T205" s="195" t="str">
        <f>IF(Y138="WIN", "WIN"," ")</f>
        <v xml:space="preserve"> </v>
      </c>
      <c r="U205" s="194" t="str">
        <f>IF(Y139="WIN", "WIN"," ")</f>
        <v xml:space="preserve"> </v>
      </c>
      <c r="V205" s="193" t="str">
        <f>IF(Y140="WIN", "WIN"," ")</f>
        <v xml:space="preserve"> </v>
      </c>
      <c r="W205" s="198" t="str">
        <f>IF(Y141="WIN", "WIN"," ")</f>
        <v xml:space="preserve"> </v>
      </c>
      <c r="X205" s="197" t="str">
        <f>IF(Y142="WIN", "WIN"," ")</f>
        <v xml:space="preserve"> </v>
      </c>
      <c r="Y205" s="196" t="str">
        <f>IF(Y143="WIN", "WIN"," ")</f>
        <v xml:space="preserve"> </v>
      </c>
    </row>
    <row r="206" spans="2:25" ht="18.75" x14ac:dyDescent="0.3">
      <c r="C206" s="196" t="str">
        <f>IF(C170="WIN", "WIN"," ")</f>
        <v>WIN</v>
      </c>
      <c r="D206" s="197" t="str">
        <f>IF(C169="WIN", "WIN"," ")</f>
        <v xml:space="preserve"> </v>
      </c>
      <c r="E206" s="198" t="str">
        <f>IF(C168="WIN", "WIN"," ")</f>
        <v xml:space="preserve"> </v>
      </c>
      <c r="F206" s="193" t="str">
        <f>IF(C167="WIN", "WIN"," ")</f>
        <v xml:space="preserve"> </v>
      </c>
      <c r="G206" s="194" t="str">
        <f>IF(C166="WIN", "WIN"," ")</f>
        <v xml:space="preserve"> </v>
      </c>
      <c r="H206" s="195" t="str">
        <f>IF(C165="WIN", "WIN"," ")</f>
        <v xml:space="preserve"> </v>
      </c>
      <c r="I206" s="199" t="str">
        <f>IF(C164="WIN", "WIN"," ")</f>
        <v xml:space="preserve"> </v>
      </c>
      <c r="J206" s="200" t="str">
        <f>IF(C163="WIN", "WIN"," ")</f>
        <v xml:space="preserve"> </v>
      </c>
      <c r="K206" s="201" t="str">
        <f>IF(C162="WIN", "WIN"," ")</f>
        <v xml:space="preserve"> </v>
      </c>
      <c r="L206" s="294">
        <f>'DAY 1 INPUT'!O5</f>
        <v>17</v>
      </c>
      <c r="M206" s="174" t="s">
        <v>42</v>
      </c>
      <c r="N206" s="172" t="s">
        <v>74</v>
      </c>
      <c r="O206" s="173" t="s">
        <v>70</v>
      </c>
      <c r="P206" s="294">
        <f>'DAY 1 INPUT'!H5</f>
        <v>20</v>
      </c>
      <c r="Q206" s="201" t="str">
        <f>IF(M162="WIN", "WIN"," ")</f>
        <v xml:space="preserve"> </v>
      </c>
      <c r="R206" s="200" t="str">
        <f>IF(M163="WIN", "WIN"," ")</f>
        <v xml:space="preserve"> </v>
      </c>
      <c r="S206" s="199" t="str">
        <f>IF(M164="WIN", "WIN"," ")</f>
        <v xml:space="preserve"> </v>
      </c>
      <c r="T206" s="195" t="str">
        <f>IF(M165="WIN", "WIN"," ")</f>
        <v xml:space="preserve"> </v>
      </c>
      <c r="U206" s="194" t="str">
        <f>IF(M166="WIN", "WIN"," ")</f>
        <v xml:space="preserve"> </v>
      </c>
      <c r="V206" s="193" t="str">
        <f>IF(M167="WIN", "WIN"," ")</f>
        <v xml:space="preserve"> </v>
      </c>
      <c r="W206" s="198" t="str">
        <f>IF(M168="WIN", "WIN"," ")</f>
        <v xml:space="preserve"> </v>
      </c>
      <c r="X206" s="197" t="str">
        <f>IF(M169="WIN", "WIN"," ")</f>
        <v xml:space="preserve"> </v>
      </c>
      <c r="Y206" s="196" t="str">
        <f>IF(M170="WIN", "WIN"," ")</f>
        <v xml:space="preserve"> </v>
      </c>
    </row>
    <row r="207" spans="2:25" ht="18.75" x14ac:dyDescent="0.3">
      <c r="C207" s="196" t="str">
        <f>IF(O170="WIN", "WIN"," ")</f>
        <v xml:space="preserve"> </v>
      </c>
      <c r="D207" s="197" t="str">
        <f>IF(O169="WIN", "WIN"," ")</f>
        <v xml:space="preserve"> </v>
      </c>
      <c r="E207" s="198" t="str">
        <f>IF(O168="WIN", "WIN"," ")</f>
        <v xml:space="preserve"> </v>
      </c>
      <c r="F207" s="193" t="str">
        <f>IF(O167="WIN", "WIN"," ")</f>
        <v xml:space="preserve"> </v>
      </c>
      <c r="G207" s="194" t="str">
        <f>IF(O166="WIN", "WIN"," ")</f>
        <v xml:space="preserve"> </v>
      </c>
      <c r="H207" s="195" t="str">
        <f>IF(O165="WIN", "WIN"," ")</f>
        <v xml:space="preserve"> </v>
      </c>
      <c r="I207" s="199" t="str">
        <f>IF(O164="WIN", "WIN"," ")</f>
        <v xml:space="preserve"> </v>
      </c>
      <c r="J207" s="200" t="str">
        <f>IF(O163="WIN", "WIN"," ")</f>
        <v xml:space="preserve"> </v>
      </c>
      <c r="K207" s="201" t="str">
        <f>IF(O162="WIN", "WIN"," ")</f>
        <v xml:space="preserve"> </v>
      </c>
      <c r="L207" s="294">
        <f>'DAY 1 INPUT'!N5</f>
        <v>22</v>
      </c>
      <c r="M207" s="174" t="s">
        <v>15</v>
      </c>
      <c r="N207" s="172" t="s">
        <v>74</v>
      </c>
      <c r="O207" s="173" t="s">
        <v>75</v>
      </c>
      <c r="P207" s="294">
        <f>'DAY 1 INPUT'!I5</f>
        <v>38</v>
      </c>
      <c r="Q207" s="201" t="str">
        <f>IF(Y162="WIN", "WIN"," ")</f>
        <v xml:space="preserve"> </v>
      </c>
      <c r="R207" s="200" t="str">
        <f>IF(Y163="WIN", "WIN"," ")</f>
        <v xml:space="preserve"> </v>
      </c>
      <c r="S207" s="199" t="str">
        <f>IF(Y164="WIN", "WIN"," ")</f>
        <v xml:space="preserve"> </v>
      </c>
      <c r="T207" s="195" t="str">
        <f>IF(Y165="WIN", "WIN"," ")</f>
        <v>WIN</v>
      </c>
      <c r="U207" s="194" t="str">
        <f>IF(Y166="WIN", "WIN"," ")</f>
        <v>WIN</v>
      </c>
      <c r="V207" s="193" t="str">
        <f>IF(Y167="WIN", "WIN"," ")</f>
        <v>WIN</v>
      </c>
      <c r="W207" s="198" t="str">
        <f>IF(Y168="WIN", "WIN"," ")</f>
        <v>WIN</v>
      </c>
      <c r="X207" s="197" t="str">
        <f>IF(Y169="WIN", "WIN"," ")</f>
        <v>WIN</v>
      </c>
      <c r="Y207" s="196" t="str">
        <f>IF(Y170="WIN", "WIN"," ")</f>
        <v>WIN</v>
      </c>
    </row>
    <row r="209" spans="3:25" x14ac:dyDescent="0.25">
      <c r="F209" s="174" t="s">
        <v>5</v>
      </c>
      <c r="G209" s="174" t="s">
        <v>21</v>
      </c>
      <c r="H209" s="174" t="s">
        <v>20</v>
      </c>
      <c r="I209" s="174" t="s">
        <v>73</v>
      </c>
      <c r="J209" s="174" t="s">
        <v>42</v>
      </c>
      <c r="K209" s="174" t="s">
        <v>15</v>
      </c>
      <c r="L209" s="172"/>
      <c r="M209" s="171" t="s">
        <v>108</v>
      </c>
      <c r="O209" s="171" t="s">
        <v>69</v>
      </c>
      <c r="P209" s="172"/>
      <c r="Q209" s="173" t="s">
        <v>70</v>
      </c>
      <c r="R209" s="173" t="s">
        <v>75</v>
      </c>
      <c r="S209" s="173" t="s">
        <v>72</v>
      </c>
      <c r="T209" s="173" t="s">
        <v>16</v>
      </c>
      <c r="U209" s="173" t="s">
        <v>71</v>
      </c>
      <c r="V209" s="173" t="s">
        <v>43</v>
      </c>
    </row>
    <row r="210" spans="3:25" ht="18.75" x14ac:dyDescent="0.3">
      <c r="F210" s="221">
        <f>F145</f>
        <v>0</v>
      </c>
      <c r="G210" s="221">
        <f>R145</f>
        <v>1</v>
      </c>
      <c r="H210" s="221">
        <f>F119</f>
        <v>1</v>
      </c>
      <c r="I210" s="222">
        <f>R119</f>
        <v>0</v>
      </c>
      <c r="J210" s="222">
        <f>F172</f>
        <v>1</v>
      </c>
      <c r="K210" s="222">
        <f>R172</f>
        <v>0</v>
      </c>
      <c r="L210" s="223"/>
      <c r="M210" s="211">
        <f>SUM(F210:K210)</f>
        <v>3</v>
      </c>
      <c r="N210" s="211"/>
      <c r="O210" s="211">
        <f>SUM(Q210:V210)</f>
        <v>3</v>
      </c>
      <c r="P210" s="223"/>
      <c r="Q210" s="222">
        <f>J172</f>
        <v>0</v>
      </c>
      <c r="R210" s="222">
        <f>V172</f>
        <v>1</v>
      </c>
      <c r="S210" s="222">
        <f>J145</f>
        <v>1</v>
      </c>
      <c r="T210" s="221">
        <f>V145</f>
        <v>0</v>
      </c>
      <c r="U210" s="170">
        <f>J119</f>
        <v>0</v>
      </c>
      <c r="V210" s="221">
        <f>V119</f>
        <v>1</v>
      </c>
    </row>
    <row r="211" spans="3:25" ht="18.75" x14ac:dyDescent="0.3">
      <c r="F211" s="191"/>
      <c r="G211" s="191"/>
      <c r="H211" s="191"/>
      <c r="I211" s="192"/>
      <c r="J211" s="192"/>
      <c r="K211" s="192"/>
      <c r="L211" s="172"/>
      <c r="M211" s="177"/>
      <c r="N211" s="177"/>
      <c r="O211" s="177"/>
      <c r="P211" s="172"/>
      <c r="Q211" s="192"/>
      <c r="R211" s="192"/>
      <c r="S211" s="192"/>
      <c r="T211" s="191"/>
      <c r="U211" s="51"/>
      <c r="V211" s="191"/>
    </row>
    <row r="212" spans="3:25" ht="18.75" x14ac:dyDescent="0.3">
      <c r="F212" s="191"/>
      <c r="G212" s="191"/>
      <c r="H212" s="191"/>
      <c r="I212" s="192"/>
      <c r="J212" s="192"/>
      <c r="K212" s="192"/>
      <c r="L212" s="172"/>
      <c r="M212" s="177"/>
      <c r="N212" s="177"/>
      <c r="O212" s="177"/>
      <c r="P212" s="172"/>
      <c r="Q212" s="192"/>
      <c r="R212" s="192"/>
      <c r="S212" s="192"/>
      <c r="T212" s="191"/>
      <c r="U212" s="51"/>
      <c r="V212" s="191"/>
    </row>
    <row r="213" spans="3:25" ht="26.25" x14ac:dyDescent="0.4">
      <c r="C213" s="188"/>
      <c r="D213" s="227" t="s">
        <v>111</v>
      </c>
      <c r="E213" s="188"/>
      <c r="F213" s="191"/>
      <c r="G213" s="191"/>
      <c r="H213" s="191"/>
      <c r="I213" s="192"/>
      <c r="J213" s="192"/>
      <c r="K213" s="192"/>
      <c r="L213" s="172"/>
      <c r="M213" s="177"/>
      <c r="N213" s="177"/>
      <c r="O213" s="177"/>
      <c r="P213" s="172"/>
      <c r="Q213" s="192"/>
      <c r="R213" s="192"/>
      <c r="S213" s="192"/>
      <c r="T213" s="191"/>
      <c r="U213" s="51"/>
      <c r="V213" s="191"/>
      <c r="W213" s="190"/>
      <c r="X213" s="190"/>
      <c r="Y213" s="190"/>
    </row>
    <row r="214" spans="3:25" ht="18.75" x14ac:dyDescent="0.3">
      <c r="F214" s="191"/>
      <c r="G214" s="191"/>
      <c r="H214" s="191"/>
      <c r="I214" s="192"/>
      <c r="J214" s="192"/>
      <c r="K214" s="192"/>
      <c r="L214" s="172"/>
      <c r="M214" s="177"/>
      <c r="N214" s="177"/>
      <c r="O214" s="177"/>
      <c r="P214" s="172"/>
      <c r="Q214" s="192"/>
      <c r="R214" s="192"/>
      <c r="S214" s="192"/>
      <c r="T214" s="191"/>
      <c r="U214" s="51"/>
      <c r="V214" s="191"/>
    </row>
    <row r="215" spans="3:25" ht="18.75" x14ac:dyDescent="0.3">
      <c r="F215" s="191"/>
      <c r="G215" s="191"/>
      <c r="H215" s="191"/>
      <c r="I215" s="192"/>
      <c r="J215" s="192"/>
      <c r="K215" s="192"/>
      <c r="L215" s="172"/>
      <c r="M215" s="177"/>
      <c r="N215" s="177"/>
      <c r="O215" s="177"/>
      <c r="P215" s="172"/>
      <c r="Q215" s="192"/>
      <c r="R215" s="192"/>
      <c r="S215" s="192"/>
      <c r="T215" s="191"/>
      <c r="U215" s="51"/>
      <c r="V215" s="191"/>
    </row>
    <row r="216" spans="3:25" ht="18.75" x14ac:dyDescent="0.3">
      <c r="F216" s="191"/>
      <c r="G216" s="191"/>
      <c r="H216" s="191"/>
      <c r="I216" s="192"/>
      <c r="J216" s="192"/>
      <c r="K216" s="192"/>
      <c r="L216" s="172"/>
      <c r="M216" s="177"/>
      <c r="N216" s="177"/>
      <c r="O216" s="177"/>
      <c r="P216" s="172"/>
      <c r="Q216" s="192"/>
      <c r="R216" s="192"/>
      <c r="S216" s="192"/>
      <c r="T216" s="191"/>
      <c r="U216" s="51"/>
      <c r="V216" s="191"/>
    </row>
    <row r="217" spans="3:25" ht="18.75" x14ac:dyDescent="0.3">
      <c r="F217" s="191"/>
      <c r="G217" s="191"/>
      <c r="H217" s="191"/>
      <c r="I217" s="192"/>
      <c r="J217" s="192"/>
      <c r="K217" s="192"/>
      <c r="L217" s="172"/>
      <c r="M217" s="177"/>
      <c r="N217" s="177"/>
      <c r="O217" s="177"/>
      <c r="P217" s="172"/>
      <c r="Q217" s="192"/>
      <c r="R217" s="192"/>
      <c r="S217" s="192"/>
      <c r="T217" s="191"/>
      <c r="U217" s="51"/>
      <c r="V217" s="191"/>
    </row>
    <row r="218" spans="3:25" ht="31.5" x14ac:dyDescent="0.5">
      <c r="F218" s="191"/>
      <c r="G218" s="191"/>
      <c r="H218" s="191"/>
      <c r="I218" s="192"/>
      <c r="J218" s="192"/>
      <c r="K218" s="192"/>
      <c r="L218" s="188"/>
      <c r="M218" s="212"/>
      <c r="N218" s="213" t="s">
        <v>94</v>
      </c>
      <c r="O218" s="212"/>
      <c r="P218" s="188"/>
      <c r="Q218" s="192"/>
      <c r="R218" s="192"/>
      <c r="S218" s="192"/>
      <c r="T218" s="191"/>
      <c r="U218" s="51"/>
      <c r="V218" s="191"/>
    </row>
    <row r="219" spans="3:25" ht="18.75" x14ac:dyDescent="0.3">
      <c r="F219" s="191"/>
      <c r="G219" s="191"/>
      <c r="H219" s="191"/>
      <c r="I219" s="192"/>
      <c r="J219" s="192"/>
      <c r="K219" s="192"/>
      <c r="L219" s="172"/>
      <c r="M219" s="177"/>
      <c r="N219" s="177"/>
      <c r="O219" s="177"/>
      <c r="P219" s="172"/>
      <c r="Q219" s="192"/>
      <c r="R219" s="192"/>
      <c r="S219" s="192"/>
      <c r="T219" s="191"/>
      <c r="U219" s="51"/>
      <c r="V219" s="191"/>
    </row>
    <row r="220" spans="3:25" ht="18.75" x14ac:dyDescent="0.3">
      <c r="F220" s="191"/>
      <c r="G220" s="191"/>
      <c r="H220" s="191"/>
      <c r="I220" s="192"/>
      <c r="J220" s="192"/>
      <c r="K220" s="192"/>
      <c r="L220" s="172"/>
      <c r="M220" s="177"/>
      <c r="N220" s="177"/>
      <c r="O220" s="177"/>
      <c r="P220" s="172"/>
      <c r="Q220" s="192"/>
      <c r="R220" s="192"/>
      <c r="S220" s="192"/>
      <c r="T220" s="191"/>
      <c r="U220" s="51"/>
      <c r="V220" s="191"/>
    </row>
    <row r="223" spans="3:25" ht="23.25" x14ac:dyDescent="0.35">
      <c r="H223" s="276" t="s">
        <v>112</v>
      </c>
      <c r="N223" s="277" t="s">
        <v>113</v>
      </c>
      <c r="S223" s="276" t="s">
        <v>112</v>
      </c>
    </row>
    <row r="225" spans="2:31" s="69" customFormat="1" ht="21" x14ac:dyDescent="0.35">
      <c r="B225" s="217"/>
      <c r="C225" s="217"/>
      <c r="D225" s="217"/>
      <c r="E225" s="217"/>
      <c r="F225" s="218" t="s">
        <v>5</v>
      </c>
      <c r="G225" s="218" t="s">
        <v>21</v>
      </c>
      <c r="H225" s="218" t="s">
        <v>20</v>
      </c>
      <c r="I225" s="218" t="s">
        <v>73</v>
      </c>
      <c r="J225" s="218" t="s">
        <v>42</v>
      </c>
      <c r="K225" s="218" t="s">
        <v>15</v>
      </c>
      <c r="L225" s="210"/>
      <c r="M225" s="220" t="s">
        <v>108</v>
      </c>
      <c r="N225" s="217"/>
      <c r="O225" s="220" t="s">
        <v>69</v>
      </c>
      <c r="P225" s="210"/>
      <c r="Q225" s="219" t="s">
        <v>70</v>
      </c>
      <c r="R225" s="219" t="s">
        <v>75</v>
      </c>
      <c r="S225" s="219" t="s">
        <v>72</v>
      </c>
      <c r="T225" s="219" t="s">
        <v>16</v>
      </c>
      <c r="U225" s="219" t="s">
        <v>71</v>
      </c>
      <c r="V225" s="219" t="s">
        <v>43</v>
      </c>
      <c r="W225" s="217"/>
      <c r="X225" s="217"/>
      <c r="Y225" s="217"/>
      <c r="AE225"/>
    </row>
    <row r="226" spans="2:31" s="156" customFormat="1" ht="26.25" x14ac:dyDescent="0.4">
      <c r="B226" s="214"/>
      <c r="C226" s="214"/>
      <c r="D226" s="214"/>
      <c r="E226" s="214"/>
      <c r="F226" s="215">
        <f t="shared" ref="F226:K226" si="77">F196+F210</f>
        <v>1</v>
      </c>
      <c r="G226" s="215">
        <f t="shared" si="77"/>
        <v>1</v>
      </c>
      <c r="H226" s="215">
        <f t="shared" si="77"/>
        <v>2</v>
      </c>
      <c r="I226" s="215">
        <f t="shared" si="77"/>
        <v>1</v>
      </c>
      <c r="J226" s="215">
        <f t="shared" si="77"/>
        <v>2</v>
      </c>
      <c r="K226" s="215">
        <f t="shared" si="77"/>
        <v>1</v>
      </c>
      <c r="L226" s="216" t="s">
        <v>8</v>
      </c>
      <c r="M226" s="215">
        <f>M196+M210</f>
        <v>8</v>
      </c>
      <c r="N226" s="215" t="s">
        <v>8</v>
      </c>
      <c r="O226" s="215">
        <f>O196+O210</f>
        <v>5</v>
      </c>
      <c r="P226" s="216" t="s">
        <v>8</v>
      </c>
      <c r="Q226" s="215">
        <f t="shared" ref="Q226:V226" si="78">Q196+Q210</f>
        <v>0</v>
      </c>
      <c r="R226" s="215">
        <f t="shared" si="78"/>
        <v>2</v>
      </c>
      <c r="S226" s="215">
        <f t="shared" si="78"/>
        <v>1</v>
      </c>
      <c r="T226" s="215">
        <f t="shared" si="78"/>
        <v>0</v>
      </c>
      <c r="U226" s="215">
        <f t="shared" si="78"/>
        <v>0</v>
      </c>
      <c r="V226" s="215">
        <f t="shared" si="78"/>
        <v>2</v>
      </c>
      <c r="W226" s="214"/>
      <c r="X226" s="214"/>
      <c r="Y226" s="214"/>
      <c r="AE226"/>
    </row>
    <row r="227" spans="2:31" ht="21" x14ac:dyDescent="0.35">
      <c r="AE227" s="69"/>
    </row>
    <row r="228" spans="2:31" ht="26.25" x14ac:dyDescent="0.4">
      <c r="AE228" s="156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9"/>
  <sheetViews>
    <sheetView zoomScale="71" zoomScaleNormal="71" workbookViewId="0">
      <selection activeCell="C1" sqref="C1"/>
    </sheetView>
  </sheetViews>
  <sheetFormatPr defaultRowHeight="15" x14ac:dyDescent="0.25"/>
  <cols>
    <col min="2" max="13" width="9.140625" style="46"/>
    <col min="14" max="14" width="4.7109375" style="46" customWidth="1"/>
    <col min="15" max="25" width="9.140625" style="46"/>
    <col min="251" max="251" width="16.140625" customWidth="1"/>
    <col min="252" max="252" width="18.7109375" customWidth="1"/>
  </cols>
  <sheetData>
    <row r="1" spans="1:28" ht="31.5" x14ac:dyDescent="0.5">
      <c r="C1" s="188"/>
      <c r="D1" s="188"/>
      <c r="E1" s="188"/>
      <c r="F1" s="188"/>
      <c r="G1" s="188"/>
      <c r="H1" s="226" t="s">
        <v>115</v>
      </c>
      <c r="I1" s="188"/>
      <c r="J1" s="188"/>
      <c r="K1" s="188"/>
      <c r="L1" s="188"/>
      <c r="M1" s="188"/>
    </row>
    <row r="5" spans="1:28" x14ac:dyDescent="0.25"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70"/>
      <c r="AA5" s="70"/>
      <c r="AB5" s="70"/>
    </row>
    <row r="6" spans="1:28" x14ac:dyDescent="0.25"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70"/>
      <c r="AA6" s="70"/>
      <c r="AB6" s="70"/>
    </row>
    <row r="7" spans="1:28" ht="33.75" x14ac:dyDescent="0.4">
      <c r="A7" s="279" t="s">
        <v>98</v>
      </c>
      <c r="B7" s="188"/>
      <c r="D7" s="169" t="s">
        <v>79</v>
      </c>
      <c r="E7" s="46" t="s">
        <v>24</v>
      </c>
      <c r="F7" s="46" t="s">
        <v>0</v>
      </c>
      <c r="G7" s="283" t="s">
        <v>119</v>
      </c>
      <c r="H7" s="46" t="s">
        <v>74</v>
      </c>
      <c r="I7" s="284" t="s">
        <v>120</v>
      </c>
      <c r="J7" s="46" t="s">
        <v>0</v>
      </c>
      <c r="K7" s="46" t="s">
        <v>24</v>
      </c>
      <c r="L7" s="169" t="s">
        <v>79</v>
      </c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288" t="s">
        <v>8</v>
      </c>
      <c r="AA7" s="70"/>
      <c r="AB7" s="70"/>
    </row>
    <row r="8" spans="1:28" x14ac:dyDescent="0.25">
      <c r="D8" s="169" t="s">
        <v>80</v>
      </c>
      <c r="E8" s="46" t="s">
        <v>78</v>
      </c>
      <c r="F8" s="46" t="s">
        <v>78</v>
      </c>
      <c r="G8" s="46" t="s">
        <v>77</v>
      </c>
      <c r="H8" s="46" t="s">
        <v>76</v>
      </c>
      <c r="I8" s="46" t="s">
        <v>77</v>
      </c>
      <c r="J8" s="46" t="s">
        <v>78</v>
      </c>
      <c r="K8" s="46" t="s">
        <v>78</v>
      </c>
      <c r="L8" s="169" t="s">
        <v>80</v>
      </c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70"/>
      <c r="AA8" s="70"/>
      <c r="AB8" s="70"/>
    </row>
    <row r="9" spans="1:28" x14ac:dyDescent="0.25">
      <c r="D9" s="170">
        <f>E9-K9</f>
        <v>0</v>
      </c>
      <c r="E9" s="8">
        <f>F9</f>
        <v>0</v>
      </c>
      <c r="F9" s="8">
        <f>IF(G9&lt;I9,1,0)</f>
        <v>0</v>
      </c>
      <c r="G9" s="8">
        <f>MIN('Day 1 Cards'!Z11,'Day 1 Cards'!U11)</f>
        <v>2</v>
      </c>
      <c r="H9" s="8">
        <f>'DAY 1 INPUT'!B6</f>
        <v>1</v>
      </c>
      <c r="I9" s="8">
        <f>MIN('Day 1 Cards'!AE11,'Day 1 Cards'!AK11)</f>
        <v>2</v>
      </c>
      <c r="J9" s="8">
        <f>IF(I9&lt;G9,1,0)</f>
        <v>0</v>
      </c>
      <c r="K9" s="8">
        <f>J9</f>
        <v>0</v>
      </c>
      <c r="L9" s="170">
        <f>K9-E9</f>
        <v>0</v>
      </c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70"/>
      <c r="AA9" s="70"/>
      <c r="AB9" s="70"/>
    </row>
    <row r="10" spans="1:28" x14ac:dyDescent="0.25">
      <c r="D10" s="170">
        <f t="shared" ref="D10:D26" si="0">E10-K10</f>
        <v>1</v>
      </c>
      <c r="E10" s="8">
        <f>SUM(F9:F10)</f>
        <v>1</v>
      </c>
      <c r="F10" s="8">
        <f t="shared" ref="F10:F26" si="1">IF(G10&lt;I10,1,0)</f>
        <v>1</v>
      </c>
      <c r="G10" s="8">
        <f>MIN('Day 1 Cards'!Z12,'Day 1 Cards'!U12)</f>
        <v>4</v>
      </c>
      <c r="H10" s="8">
        <f>'DAY 1 INPUT'!B7</f>
        <v>2</v>
      </c>
      <c r="I10" s="8">
        <f>MIN('Day 1 Cards'!AE12,'Day 1 Cards'!AK12)</f>
        <v>5</v>
      </c>
      <c r="J10" s="8">
        <f t="shared" ref="J10:J26" si="2">IF(I10&lt;G10,1,0)</f>
        <v>0</v>
      </c>
      <c r="K10" s="8">
        <f>SUM(J9:J10)</f>
        <v>0</v>
      </c>
      <c r="L10" s="170">
        <f t="shared" ref="L10:L26" si="3">K10-E10</f>
        <v>-1</v>
      </c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70"/>
      <c r="AA10" s="70"/>
      <c r="AB10" s="70"/>
    </row>
    <row r="11" spans="1:28" x14ac:dyDescent="0.25">
      <c r="D11" s="170">
        <f t="shared" si="0"/>
        <v>2</v>
      </c>
      <c r="E11" s="8">
        <f>SUM(F9:F11)</f>
        <v>2</v>
      </c>
      <c r="F11" s="8">
        <f t="shared" si="1"/>
        <v>1</v>
      </c>
      <c r="G11" s="8">
        <f>MIN('Day 1 Cards'!Z13,'Day 1 Cards'!U13)</f>
        <v>3</v>
      </c>
      <c r="H11" s="8">
        <f>'DAY 1 INPUT'!B8</f>
        <v>3</v>
      </c>
      <c r="I11" s="8">
        <f>MIN('Day 1 Cards'!AE13,'Day 1 Cards'!AK13)</f>
        <v>4</v>
      </c>
      <c r="J11" s="8">
        <f t="shared" si="2"/>
        <v>0</v>
      </c>
      <c r="K11" s="8">
        <f>SUM(J9:J11)</f>
        <v>0</v>
      </c>
      <c r="L11" s="170">
        <f t="shared" si="3"/>
        <v>-2</v>
      </c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70"/>
      <c r="AA11" s="70"/>
      <c r="AB11" s="70"/>
    </row>
    <row r="12" spans="1:28" x14ac:dyDescent="0.25">
      <c r="D12" s="170">
        <f t="shared" si="0"/>
        <v>3</v>
      </c>
      <c r="E12" s="8">
        <f>SUM(F9:F12)</f>
        <v>3</v>
      </c>
      <c r="F12" s="8">
        <f t="shared" si="1"/>
        <v>1</v>
      </c>
      <c r="G12" s="8">
        <f>MIN('Day 1 Cards'!Z14,'Day 1 Cards'!U14)</f>
        <v>4</v>
      </c>
      <c r="H12" s="8">
        <f>'DAY 1 INPUT'!B9</f>
        <v>4</v>
      </c>
      <c r="I12" s="8">
        <f>MIN('Day 1 Cards'!AE14,'Day 1 Cards'!AK14)</f>
        <v>5</v>
      </c>
      <c r="J12" s="8">
        <f t="shared" si="2"/>
        <v>0</v>
      </c>
      <c r="K12" s="8">
        <f>SUM(J9:J12)</f>
        <v>0</v>
      </c>
      <c r="L12" s="170">
        <f t="shared" si="3"/>
        <v>-3</v>
      </c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70"/>
      <c r="AA12" s="70"/>
      <c r="AB12" s="70"/>
    </row>
    <row r="13" spans="1:28" x14ac:dyDescent="0.25">
      <c r="D13" s="170">
        <f t="shared" si="0"/>
        <v>4</v>
      </c>
      <c r="E13" s="8">
        <f>SUM(F9:F13)</f>
        <v>4</v>
      </c>
      <c r="F13" s="8">
        <f t="shared" si="1"/>
        <v>1</v>
      </c>
      <c r="G13" s="8">
        <f>MIN('Day 1 Cards'!Z15,'Day 1 Cards'!U15)</f>
        <v>5</v>
      </c>
      <c r="H13" s="8">
        <f>'DAY 1 INPUT'!B10</f>
        <v>5</v>
      </c>
      <c r="I13" s="8">
        <f>MIN('Day 1 Cards'!AE15,'Day 1 Cards'!AK15)</f>
        <v>7</v>
      </c>
      <c r="J13" s="8">
        <f t="shared" si="2"/>
        <v>0</v>
      </c>
      <c r="K13" s="8">
        <f>SUM(J9:J13)</f>
        <v>0</v>
      </c>
      <c r="L13" s="170">
        <f t="shared" si="3"/>
        <v>-4</v>
      </c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70"/>
      <c r="AA13" s="70"/>
      <c r="AB13" s="70"/>
    </row>
    <row r="14" spans="1:28" x14ac:dyDescent="0.25">
      <c r="D14" s="170">
        <f t="shared" si="0"/>
        <v>5</v>
      </c>
      <c r="E14" s="8">
        <f>SUM(F9:F14)</f>
        <v>5</v>
      </c>
      <c r="F14" s="8">
        <f t="shared" si="1"/>
        <v>1</v>
      </c>
      <c r="G14" s="8">
        <f>MIN('Day 1 Cards'!Z16,'Day 1 Cards'!U16)</f>
        <v>2</v>
      </c>
      <c r="H14" s="8">
        <f>'DAY 1 INPUT'!B11</f>
        <v>6</v>
      </c>
      <c r="I14" s="8">
        <f>MIN('Day 1 Cards'!AE16,'Day 1 Cards'!AK16)</f>
        <v>6</v>
      </c>
      <c r="J14" s="8">
        <f t="shared" si="2"/>
        <v>0</v>
      </c>
      <c r="K14" s="8">
        <f>SUM(J9:J14)</f>
        <v>0</v>
      </c>
      <c r="L14" s="170">
        <f t="shared" si="3"/>
        <v>-5</v>
      </c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70"/>
      <c r="AA14" s="70"/>
      <c r="AB14" s="70"/>
    </row>
    <row r="15" spans="1:28" x14ac:dyDescent="0.25">
      <c r="D15" s="170">
        <f t="shared" si="0"/>
        <v>5</v>
      </c>
      <c r="E15" s="8">
        <f>SUM(F9:F15)</f>
        <v>5</v>
      </c>
      <c r="F15" s="8">
        <f t="shared" si="1"/>
        <v>0</v>
      </c>
      <c r="G15" s="8">
        <f>MIN('Day 1 Cards'!Z17,'Day 1 Cards'!U17)</f>
        <v>5</v>
      </c>
      <c r="H15" s="8">
        <f>'DAY 1 INPUT'!B12</f>
        <v>7</v>
      </c>
      <c r="I15" s="8">
        <f>MIN('Day 1 Cards'!AE17,'Day 1 Cards'!AK17)</f>
        <v>5</v>
      </c>
      <c r="J15" s="8">
        <f t="shared" si="2"/>
        <v>0</v>
      </c>
      <c r="K15" s="8">
        <f>SUM(J9:J15)</f>
        <v>0</v>
      </c>
      <c r="L15" s="170">
        <f t="shared" si="3"/>
        <v>-5</v>
      </c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70"/>
      <c r="AA15" s="70"/>
      <c r="AB15" s="70"/>
    </row>
    <row r="16" spans="1:28" x14ac:dyDescent="0.25">
      <c r="D16" s="170">
        <f t="shared" si="0"/>
        <v>4</v>
      </c>
      <c r="E16" s="8">
        <f>SUM(F9:F16)</f>
        <v>5</v>
      </c>
      <c r="F16" s="8">
        <f t="shared" si="1"/>
        <v>0</v>
      </c>
      <c r="G16" s="8">
        <f>MIN('Day 1 Cards'!Z18,'Day 1 Cards'!U18)</f>
        <v>7</v>
      </c>
      <c r="H16" s="8">
        <f>'DAY 1 INPUT'!B13</f>
        <v>8</v>
      </c>
      <c r="I16" s="8">
        <f>MIN('Day 1 Cards'!AE18,'Day 1 Cards'!AK18)</f>
        <v>3</v>
      </c>
      <c r="J16" s="8">
        <f t="shared" si="2"/>
        <v>1</v>
      </c>
      <c r="K16" s="8">
        <f>SUM(J9:J16)</f>
        <v>1</v>
      </c>
      <c r="L16" s="170">
        <f t="shared" si="3"/>
        <v>-4</v>
      </c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70"/>
      <c r="AA16" s="70"/>
      <c r="AB16" s="70"/>
    </row>
    <row r="17" spans="3:28" x14ac:dyDescent="0.25">
      <c r="C17" s="46" t="s">
        <v>82</v>
      </c>
      <c r="D17" s="170">
        <f t="shared" si="0"/>
        <v>3</v>
      </c>
      <c r="E17" s="8">
        <f>SUM(F9:F17)</f>
        <v>5</v>
      </c>
      <c r="F17" s="8">
        <f t="shared" si="1"/>
        <v>0</v>
      </c>
      <c r="G17" s="8">
        <f>MIN('Day 1 Cards'!Z19,'Day 1 Cards'!U19)</f>
        <v>8</v>
      </c>
      <c r="H17" s="8">
        <f>'DAY 1 INPUT'!B14</f>
        <v>9</v>
      </c>
      <c r="I17" s="8">
        <f>MIN('Day 1 Cards'!AE19,'Day 1 Cards'!AK19)</f>
        <v>5</v>
      </c>
      <c r="J17" s="8">
        <f t="shared" si="2"/>
        <v>1</v>
      </c>
      <c r="K17" s="8">
        <f>SUM(J9:J17)</f>
        <v>2</v>
      </c>
      <c r="L17" s="170">
        <f t="shared" si="3"/>
        <v>-3</v>
      </c>
      <c r="M17" s="46" t="s">
        <v>82</v>
      </c>
      <c r="O17" s="177" t="s">
        <v>8</v>
      </c>
      <c r="P17" s="177"/>
      <c r="Q17" s="177"/>
      <c r="R17" s="177"/>
      <c r="S17" s="177"/>
      <c r="T17" s="177"/>
      <c r="U17" s="177"/>
      <c r="V17" s="177"/>
      <c r="W17" s="177"/>
      <c r="X17" s="177"/>
      <c r="Y17" s="177" t="s">
        <v>8</v>
      </c>
      <c r="Z17" s="70"/>
      <c r="AA17" s="70"/>
      <c r="AB17" s="70"/>
    </row>
    <row r="18" spans="3:28" x14ac:dyDescent="0.25">
      <c r="C18" s="183" t="str">
        <f>IF(D18&gt;8,"WIN"," ")</f>
        <v xml:space="preserve"> </v>
      </c>
      <c r="D18" s="170">
        <f t="shared" si="0"/>
        <v>3</v>
      </c>
      <c r="E18" s="8">
        <f>SUM(F9:F18)</f>
        <v>5</v>
      </c>
      <c r="F18" s="8">
        <f t="shared" si="1"/>
        <v>0</v>
      </c>
      <c r="G18" s="8">
        <f>MIN('Day 1 Cards'!Z21,'Day 1 Cards'!U21)</f>
        <v>3</v>
      </c>
      <c r="H18" s="8">
        <f>'DAY 1 INPUT'!B16</f>
        <v>10</v>
      </c>
      <c r="I18" s="8">
        <f>MIN('Day 1 Cards'!AE21,'Day 1 Cards'!AK21)</f>
        <v>3</v>
      </c>
      <c r="J18" s="8">
        <f t="shared" si="2"/>
        <v>0</v>
      </c>
      <c r="K18" s="8">
        <f>SUM(J9:J18)</f>
        <v>2</v>
      </c>
      <c r="L18" s="170">
        <f t="shared" si="3"/>
        <v>-3</v>
      </c>
      <c r="M18" s="181" t="str">
        <f>IF(L18&gt;8,"WIN"," ")</f>
        <v xml:space="preserve"> </v>
      </c>
      <c r="N18" s="289"/>
      <c r="O18" s="177" t="str">
        <f>IF(P18&gt;8,"WIN"," ")</f>
        <v xml:space="preserve"> </v>
      </c>
      <c r="P18" s="177"/>
      <c r="Q18" s="177"/>
      <c r="R18" s="177"/>
      <c r="S18" s="177"/>
      <c r="T18" s="177"/>
      <c r="U18" s="177"/>
      <c r="V18" s="177"/>
      <c r="W18" s="177"/>
      <c r="X18" s="177"/>
      <c r="Y18" s="177" t="str">
        <f>IF(X18&gt;8,"WIN"," ")</f>
        <v xml:space="preserve"> </v>
      </c>
      <c r="Z18" s="70"/>
      <c r="AA18" s="70"/>
      <c r="AB18" s="70"/>
    </row>
    <row r="19" spans="3:28" x14ac:dyDescent="0.25">
      <c r="C19" s="185" t="str">
        <f>IF(D19&gt;7,"WIN"," ")</f>
        <v xml:space="preserve"> </v>
      </c>
      <c r="D19" s="170">
        <f t="shared" si="0"/>
        <v>4</v>
      </c>
      <c r="E19" s="8">
        <f>SUM(F9:F19)</f>
        <v>6</v>
      </c>
      <c r="F19" s="8">
        <f t="shared" si="1"/>
        <v>1</v>
      </c>
      <c r="G19" s="8">
        <f>MIN('Day 1 Cards'!Z22,'Day 1 Cards'!U22)</f>
        <v>3</v>
      </c>
      <c r="H19" s="8">
        <f>'DAY 1 INPUT'!B17</f>
        <v>11</v>
      </c>
      <c r="I19" s="8">
        <f>MIN('Day 1 Cards'!AE22,'Day 1 Cards'!AK22)</f>
        <v>4</v>
      </c>
      <c r="J19" s="8">
        <f t="shared" si="2"/>
        <v>0</v>
      </c>
      <c r="K19" s="8">
        <f>SUM(J9:J19)</f>
        <v>2</v>
      </c>
      <c r="L19" s="170">
        <f t="shared" si="3"/>
        <v>-4</v>
      </c>
      <c r="M19" s="184" t="str">
        <f>IF(L19&gt;7,"WIN"," ")</f>
        <v xml:space="preserve"> </v>
      </c>
      <c r="N19" s="289"/>
      <c r="O19" s="177" t="str">
        <f>IF(P19&gt;7,"WIN"," ")</f>
        <v xml:space="preserve"> </v>
      </c>
      <c r="P19" s="177"/>
      <c r="Q19" s="177"/>
      <c r="R19" s="177"/>
      <c r="S19" s="177"/>
      <c r="T19" s="177"/>
      <c r="U19" s="177"/>
      <c r="V19" s="177"/>
      <c r="W19" s="177"/>
      <c r="X19" s="177"/>
      <c r="Y19" s="177" t="str">
        <f>IF(X19&gt;7,"WIN"," ")</f>
        <v xml:space="preserve"> </v>
      </c>
      <c r="Z19" s="70"/>
      <c r="AA19" s="70"/>
      <c r="AB19" s="70"/>
    </row>
    <row r="20" spans="3:28" x14ac:dyDescent="0.25">
      <c r="C20" s="185" t="str">
        <f>IF(D20&gt;6,"WIN"," ")</f>
        <v xml:space="preserve"> </v>
      </c>
      <c r="D20" s="170">
        <f t="shared" si="0"/>
        <v>4</v>
      </c>
      <c r="E20" s="8">
        <f>SUM(F9:F20)</f>
        <v>6</v>
      </c>
      <c r="F20" s="8">
        <f t="shared" si="1"/>
        <v>0</v>
      </c>
      <c r="G20" s="8">
        <f>MIN('Day 1 Cards'!Z23,'Day 1 Cards'!U23)</f>
        <v>5</v>
      </c>
      <c r="H20" s="8">
        <f>'DAY 1 INPUT'!B18</f>
        <v>12</v>
      </c>
      <c r="I20" s="8">
        <f>MIN('Day 1 Cards'!AE23,'Day 1 Cards'!AK23)</f>
        <v>5</v>
      </c>
      <c r="J20" s="8">
        <f t="shared" si="2"/>
        <v>0</v>
      </c>
      <c r="K20" s="8">
        <f>SUM(J9:J20)</f>
        <v>2</v>
      </c>
      <c r="L20" s="170">
        <f t="shared" si="3"/>
        <v>-4</v>
      </c>
      <c r="M20" s="184" t="str">
        <f>IF(L20&gt;6,"WIN"," ")</f>
        <v xml:space="preserve"> </v>
      </c>
      <c r="N20" s="289"/>
      <c r="O20" s="177" t="str">
        <f>IF(P20&gt;6,"WIN"," ")</f>
        <v xml:space="preserve"> </v>
      </c>
      <c r="P20" s="177"/>
      <c r="Q20" s="177"/>
      <c r="R20" s="177"/>
      <c r="S20" s="177"/>
      <c r="T20" s="177"/>
      <c r="U20" s="177"/>
      <c r="V20" s="177"/>
      <c r="W20" s="177"/>
      <c r="X20" s="177"/>
      <c r="Y20" s="177" t="str">
        <f>IF(X20&gt;6,"WIN"," ")</f>
        <v xml:space="preserve"> </v>
      </c>
      <c r="Z20" s="70"/>
      <c r="AA20" s="70"/>
      <c r="AB20" s="70"/>
    </row>
    <row r="21" spans="3:28" x14ac:dyDescent="0.25">
      <c r="C21" s="185" t="str">
        <f>IF(D21&gt;5,"WIN"," ")</f>
        <v xml:space="preserve"> </v>
      </c>
      <c r="D21" s="170">
        <f t="shared" si="0"/>
        <v>5</v>
      </c>
      <c r="E21" s="8">
        <f>SUM(F9:F21)</f>
        <v>7</v>
      </c>
      <c r="F21" s="8">
        <f t="shared" si="1"/>
        <v>1</v>
      </c>
      <c r="G21" s="8">
        <f>MIN('Day 1 Cards'!Z24,'Day 1 Cards'!U24)</f>
        <v>3</v>
      </c>
      <c r="H21" s="8">
        <f>'DAY 1 INPUT'!B19</f>
        <v>13</v>
      </c>
      <c r="I21" s="8">
        <f>MIN('Day 1 Cards'!AE24,'Day 1 Cards'!AK24)</f>
        <v>7</v>
      </c>
      <c r="J21" s="8">
        <f t="shared" si="2"/>
        <v>0</v>
      </c>
      <c r="K21" s="8">
        <f>SUM(J9:J21)</f>
        <v>2</v>
      </c>
      <c r="L21" s="170">
        <f t="shared" si="3"/>
        <v>-5</v>
      </c>
      <c r="M21" s="184" t="str">
        <f>IF(L21&gt;5,"WIN"," ")</f>
        <v xml:space="preserve"> </v>
      </c>
      <c r="N21" s="289"/>
      <c r="O21" s="177" t="str">
        <f>IF(P21&gt;5,"WIN"," ")</f>
        <v xml:space="preserve"> </v>
      </c>
      <c r="P21" s="177"/>
      <c r="Q21" s="177"/>
      <c r="R21" s="177"/>
      <c r="S21" s="177"/>
      <c r="T21" s="177"/>
      <c r="U21" s="177"/>
      <c r="V21" s="177"/>
      <c r="W21" s="177"/>
      <c r="X21" s="177"/>
      <c r="Y21" s="177" t="str">
        <f>IF(X21&gt;5,"WIN"," ")</f>
        <v xml:space="preserve"> </v>
      </c>
      <c r="Z21" s="70"/>
      <c r="AA21" s="70"/>
      <c r="AB21" s="70"/>
    </row>
    <row r="22" spans="3:28" x14ac:dyDescent="0.25">
      <c r="C22" s="185" t="str">
        <f>IF(D22&gt;4,"WIN"," ")</f>
        <v xml:space="preserve"> </v>
      </c>
      <c r="D22" s="170">
        <f t="shared" si="0"/>
        <v>4</v>
      </c>
      <c r="E22" s="8">
        <f>SUM(F9:F22)</f>
        <v>7</v>
      </c>
      <c r="F22" s="8">
        <f t="shared" si="1"/>
        <v>0</v>
      </c>
      <c r="G22" s="8">
        <f>MIN('Day 1 Cards'!Z25,'Day 1 Cards'!U25)</f>
        <v>4</v>
      </c>
      <c r="H22" s="8">
        <f>'DAY 1 INPUT'!B20</f>
        <v>14</v>
      </c>
      <c r="I22" s="8">
        <f>MIN('Day 1 Cards'!AE25,'Day 1 Cards'!AK25)</f>
        <v>2</v>
      </c>
      <c r="J22" s="8">
        <f t="shared" si="2"/>
        <v>1</v>
      </c>
      <c r="K22" s="8">
        <f>SUM(J9:J22)</f>
        <v>3</v>
      </c>
      <c r="L22" s="170">
        <f t="shared" si="3"/>
        <v>-4</v>
      </c>
      <c r="M22" s="184" t="str">
        <f>IF(L22&gt;4,"WIN"," ")</f>
        <v xml:space="preserve"> </v>
      </c>
      <c r="N22" s="289"/>
      <c r="O22" s="177" t="str">
        <f>IF(P22&gt;4,"WIN"," ")</f>
        <v xml:space="preserve"> </v>
      </c>
      <c r="P22" s="177"/>
      <c r="Q22" s="177"/>
      <c r="R22" s="177"/>
      <c r="S22" s="177"/>
      <c r="T22" s="177"/>
      <c r="U22" s="177"/>
      <c r="V22" s="177"/>
      <c r="W22" s="177"/>
      <c r="X22" s="177"/>
      <c r="Y22" s="177" t="str">
        <f>IF(X22&gt;4,"WIN"," ")</f>
        <v xml:space="preserve"> </v>
      </c>
      <c r="Z22" s="70"/>
      <c r="AA22" s="70"/>
      <c r="AB22" s="70"/>
    </row>
    <row r="23" spans="3:28" x14ac:dyDescent="0.25">
      <c r="C23" s="185" t="str">
        <f>IF(D23&gt;3,"WIN"," ")</f>
        <v>WIN</v>
      </c>
      <c r="D23" s="170">
        <f t="shared" si="0"/>
        <v>4</v>
      </c>
      <c r="E23" s="8">
        <f>SUM(F9:F23)</f>
        <v>7</v>
      </c>
      <c r="F23" s="8">
        <f t="shared" si="1"/>
        <v>0</v>
      </c>
      <c r="G23" s="8">
        <f>MIN('Day 1 Cards'!Z26,'Day 1 Cards'!U26)</f>
        <v>4</v>
      </c>
      <c r="H23" s="8">
        <f>'DAY 1 INPUT'!B21</f>
        <v>15</v>
      </c>
      <c r="I23" s="8">
        <f>MIN('Day 1 Cards'!AE26,'Day 1 Cards'!AK26)</f>
        <v>4</v>
      </c>
      <c r="J23" s="8">
        <f t="shared" si="2"/>
        <v>0</v>
      </c>
      <c r="K23" s="8">
        <f>SUM(J9:J23)</f>
        <v>3</v>
      </c>
      <c r="L23" s="170">
        <f t="shared" si="3"/>
        <v>-4</v>
      </c>
      <c r="M23" s="184" t="str">
        <f>IF(L23&gt;3,"WIN"," ")</f>
        <v xml:space="preserve"> </v>
      </c>
      <c r="N23" s="289"/>
      <c r="O23" s="177" t="str">
        <f>IF(P23&gt;3,"WIN"," ")</f>
        <v xml:space="preserve"> </v>
      </c>
      <c r="P23" s="177"/>
      <c r="Q23" s="177"/>
      <c r="R23" s="177"/>
      <c r="S23" s="177"/>
      <c r="T23" s="177"/>
      <c r="U23" s="177"/>
      <c r="V23" s="177"/>
      <c r="W23" s="177"/>
      <c r="X23" s="177"/>
      <c r="Y23" s="177" t="str">
        <f>IF(X23&gt;3,"WIN"," ")</f>
        <v xml:space="preserve"> </v>
      </c>
      <c r="Z23" s="70"/>
      <c r="AA23" s="70"/>
      <c r="AB23" s="70"/>
    </row>
    <row r="24" spans="3:28" x14ac:dyDescent="0.25">
      <c r="C24" s="185" t="str">
        <f>IF(D24&gt;2,"WIN"," ")</f>
        <v>WIN</v>
      </c>
      <c r="D24" s="170">
        <f t="shared" si="0"/>
        <v>3</v>
      </c>
      <c r="E24" s="8">
        <f>SUM(F9:F24)</f>
        <v>7</v>
      </c>
      <c r="F24" s="8">
        <f t="shared" si="1"/>
        <v>0</v>
      </c>
      <c r="G24" s="8">
        <f>MIN('Day 1 Cards'!Z27,'Day 1 Cards'!U27)</f>
        <v>5</v>
      </c>
      <c r="H24" s="8">
        <f>'DAY 1 INPUT'!B22</f>
        <v>16</v>
      </c>
      <c r="I24" s="8">
        <f>MIN('Day 1 Cards'!AE27,'Day 1 Cards'!AK27)</f>
        <v>3</v>
      </c>
      <c r="J24" s="8">
        <f t="shared" si="2"/>
        <v>1</v>
      </c>
      <c r="K24" s="8">
        <f>SUM(J9:J24)</f>
        <v>4</v>
      </c>
      <c r="L24" s="170">
        <f t="shared" si="3"/>
        <v>-3</v>
      </c>
      <c r="M24" s="184" t="str">
        <f>IF(L24&gt;2,"WIN"," ")</f>
        <v xml:space="preserve"> </v>
      </c>
      <c r="N24" s="289"/>
      <c r="O24" s="177" t="str">
        <f>IF(P24&gt;2,"WIN"," ")</f>
        <v xml:space="preserve"> </v>
      </c>
      <c r="P24" s="177"/>
      <c r="Q24" s="177"/>
      <c r="R24" s="177"/>
      <c r="S24" s="177"/>
      <c r="T24" s="177"/>
      <c r="U24" s="177"/>
      <c r="V24" s="177"/>
      <c r="W24" s="177"/>
      <c r="X24" s="177"/>
      <c r="Y24" s="177" t="str">
        <f>IF(X24&gt;2,"WIN"," ")</f>
        <v xml:space="preserve"> </v>
      </c>
      <c r="Z24" s="70"/>
      <c r="AA24" s="70"/>
      <c r="AB24" s="70"/>
    </row>
    <row r="25" spans="3:28" x14ac:dyDescent="0.25">
      <c r="C25" s="185" t="str">
        <f>IF(D25&gt;1,"WIN"," ")</f>
        <v>WIN</v>
      </c>
      <c r="D25" s="170">
        <f t="shared" si="0"/>
        <v>4</v>
      </c>
      <c r="E25" s="8">
        <f>SUM(F9:F25)</f>
        <v>8</v>
      </c>
      <c r="F25" s="8">
        <f t="shared" si="1"/>
        <v>1</v>
      </c>
      <c r="G25" s="8">
        <f>MIN('Day 1 Cards'!Z28,'Day 1 Cards'!U28)</f>
        <v>3</v>
      </c>
      <c r="H25" s="8">
        <f>'DAY 1 INPUT'!B23</f>
        <v>17</v>
      </c>
      <c r="I25" s="8">
        <f>MIN('Day 1 Cards'!AE28,'Day 1 Cards'!AK28)</f>
        <v>4</v>
      </c>
      <c r="J25" s="8">
        <f t="shared" si="2"/>
        <v>0</v>
      </c>
      <c r="K25" s="8">
        <f>SUM(J9:J25)</f>
        <v>4</v>
      </c>
      <c r="L25" s="170">
        <f t="shared" si="3"/>
        <v>-4</v>
      </c>
      <c r="M25" s="184" t="str">
        <f>IF(L25&gt;1,"WIN"," ")</f>
        <v xml:space="preserve"> </v>
      </c>
      <c r="N25" s="289"/>
      <c r="O25" s="177" t="str">
        <f>IF(P25&gt;1,"WIN"," ")</f>
        <v xml:space="preserve"> </v>
      </c>
      <c r="P25" s="177"/>
      <c r="Q25" s="177"/>
      <c r="R25" s="177"/>
      <c r="S25" s="177"/>
      <c r="T25" s="177"/>
      <c r="U25" s="177"/>
      <c r="V25" s="177"/>
      <c r="W25" s="177"/>
      <c r="X25" s="177"/>
      <c r="Y25" s="177" t="str">
        <f>IF(X25&gt;1,"WIN"," ")</f>
        <v xml:space="preserve"> </v>
      </c>
      <c r="Z25" s="70"/>
      <c r="AA25" s="70"/>
      <c r="AB25" s="70"/>
    </row>
    <row r="26" spans="3:28" x14ac:dyDescent="0.25">
      <c r="C26" s="187" t="str">
        <f>IF(D26&gt;0,"WIN"," ")</f>
        <v>WIN</v>
      </c>
      <c r="D26" s="170">
        <f t="shared" si="0"/>
        <v>4</v>
      </c>
      <c r="E26" s="8">
        <f>SUM(F9:F26)</f>
        <v>8</v>
      </c>
      <c r="F26" s="8">
        <f t="shared" si="1"/>
        <v>0</v>
      </c>
      <c r="G26" s="8">
        <f>MIN('Day 1 Cards'!Z29,'Day 1 Cards'!U29)</f>
        <v>6</v>
      </c>
      <c r="H26" s="8">
        <f>'DAY 1 INPUT'!B24</f>
        <v>18</v>
      </c>
      <c r="I26" s="8">
        <f>MIN('Day 1 Cards'!AE29,'Day 1 Cards'!AK29)</f>
        <v>6</v>
      </c>
      <c r="J26" s="8">
        <f t="shared" si="2"/>
        <v>0</v>
      </c>
      <c r="K26" s="8">
        <f>SUM(J9:J26)</f>
        <v>4</v>
      </c>
      <c r="L26" s="170">
        <f t="shared" si="3"/>
        <v>-4</v>
      </c>
      <c r="M26" s="186" t="str">
        <f>IF(L26&gt;0,"WIN"," ")</f>
        <v xml:space="preserve"> </v>
      </c>
      <c r="N26" s="289"/>
      <c r="O26" s="177" t="str">
        <f>IF(P26&gt;0,"WIN"," ")</f>
        <v xml:space="preserve"> </v>
      </c>
      <c r="P26" s="177"/>
      <c r="Q26" s="177"/>
      <c r="R26" s="177"/>
      <c r="S26" s="177"/>
      <c r="T26" s="177"/>
      <c r="U26" s="177"/>
      <c r="V26" s="177"/>
      <c r="W26" s="177"/>
      <c r="X26" s="177"/>
      <c r="Y26" s="177" t="str">
        <f>IF(X26&gt;0,"WIN"," ")</f>
        <v xml:space="preserve"> </v>
      </c>
      <c r="Z26" s="70"/>
      <c r="AA26" s="70"/>
      <c r="AB26" s="70"/>
    </row>
    <row r="27" spans="3:28" x14ac:dyDescent="0.25">
      <c r="C27" s="46">
        <f>IF(C26="WIN",1,0)</f>
        <v>1</v>
      </c>
      <c r="M27" s="46">
        <f>IF(M26="WIN",1,0)</f>
        <v>0</v>
      </c>
      <c r="O27" s="177" t="s">
        <v>8</v>
      </c>
      <c r="P27" s="177"/>
      <c r="Q27" s="177"/>
      <c r="R27" s="177"/>
      <c r="S27" s="177"/>
      <c r="T27" s="177"/>
      <c r="U27" s="177"/>
      <c r="V27" s="177"/>
      <c r="W27" s="177"/>
      <c r="X27" s="177"/>
      <c r="Y27" s="177" t="s">
        <v>8</v>
      </c>
      <c r="Z27" s="70"/>
      <c r="AA27" s="70"/>
      <c r="AB27" s="70"/>
    </row>
    <row r="28" spans="3:28" ht="31.5" x14ac:dyDescent="0.25">
      <c r="C28" s="46">
        <f>IF(D26=L26,0.5,0)</f>
        <v>0</v>
      </c>
      <c r="F28" s="170">
        <f>SUM(C27:C28)</f>
        <v>1</v>
      </c>
      <c r="G28" s="283" t="s">
        <v>119</v>
      </c>
      <c r="I28" s="284" t="s">
        <v>120</v>
      </c>
      <c r="J28" s="170">
        <f>SUM(M27:M28)</f>
        <v>0</v>
      </c>
      <c r="M28" s="46">
        <f>C28</f>
        <v>0</v>
      </c>
      <c r="O28" s="177" t="s">
        <v>8</v>
      </c>
      <c r="P28" s="177"/>
      <c r="Q28" s="177"/>
      <c r="R28" s="177"/>
      <c r="S28" s="177"/>
      <c r="T28" s="177"/>
      <c r="U28" s="177"/>
      <c r="V28" s="177"/>
      <c r="W28" s="177"/>
      <c r="X28" s="177"/>
      <c r="Y28" s="177" t="str">
        <f>O28</f>
        <v xml:space="preserve"> </v>
      </c>
      <c r="Z28" s="70"/>
      <c r="AA28" s="70"/>
      <c r="AB28" s="70"/>
    </row>
    <row r="31" spans="3:28" x14ac:dyDescent="0.25"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70"/>
      <c r="AA31" s="70"/>
    </row>
    <row r="32" spans="3:28" x14ac:dyDescent="0.25"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70"/>
      <c r="AA32" s="70"/>
    </row>
    <row r="33" spans="1:27" x14ac:dyDescent="0.25"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70"/>
      <c r="AA33" s="70"/>
    </row>
    <row r="34" spans="1:27" ht="33.75" x14ac:dyDescent="0.4">
      <c r="A34" s="279" t="s">
        <v>96</v>
      </c>
      <c r="B34" s="188"/>
      <c r="D34" s="169" t="s">
        <v>79</v>
      </c>
      <c r="E34" s="46" t="s">
        <v>24</v>
      </c>
      <c r="F34" s="46" t="s">
        <v>0</v>
      </c>
      <c r="G34" s="283" t="s">
        <v>117</v>
      </c>
      <c r="H34" s="46" t="s">
        <v>74</v>
      </c>
      <c r="I34" s="284" t="s">
        <v>121</v>
      </c>
      <c r="J34" s="46" t="s">
        <v>0</v>
      </c>
      <c r="K34" s="46" t="s">
        <v>24</v>
      </c>
      <c r="L34" s="169" t="s">
        <v>79</v>
      </c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288" t="s">
        <v>8</v>
      </c>
      <c r="AA34" s="70"/>
    </row>
    <row r="35" spans="1:27" x14ac:dyDescent="0.25">
      <c r="D35" s="169" t="s">
        <v>80</v>
      </c>
      <c r="E35" s="46" t="s">
        <v>78</v>
      </c>
      <c r="F35" s="46" t="s">
        <v>78</v>
      </c>
      <c r="G35" s="46" t="s">
        <v>77</v>
      </c>
      <c r="H35" s="46" t="s">
        <v>76</v>
      </c>
      <c r="I35" s="46" t="s">
        <v>77</v>
      </c>
      <c r="J35" s="46" t="s">
        <v>78</v>
      </c>
      <c r="K35" s="46" t="s">
        <v>78</v>
      </c>
      <c r="L35" s="169" t="s">
        <v>80</v>
      </c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70"/>
      <c r="AA35" s="70"/>
    </row>
    <row r="36" spans="1:27" x14ac:dyDescent="0.25">
      <c r="D36" s="170">
        <f>E36-K36</f>
        <v>1</v>
      </c>
      <c r="E36" s="8">
        <f>F36</f>
        <v>1</v>
      </c>
      <c r="F36" s="8">
        <f>IF(G36&lt;I36,1,0)</f>
        <v>1</v>
      </c>
      <c r="G36" s="8">
        <f>MIN('Day 1 Cards'!AE46,'Day 1 Cards'!AK46)</f>
        <v>3</v>
      </c>
      <c r="H36" s="8">
        <f t="shared" ref="H36:H53" si="4">H9</f>
        <v>1</v>
      </c>
      <c r="I36" s="8">
        <f>MIN('Day 1 Cards'!U46,'Day 1 Cards'!Z46)</f>
        <v>4</v>
      </c>
      <c r="J36" s="8">
        <f>IF(I36&lt;G36,1,0)</f>
        <v>0</v>
      </c>
      <c r="K36" s="8">
        <f>J36</f>
        <v>0</v>
      </c>
      <c r="L36" s="170">
        <f>K36-E36</f>
        <v>-1</v>
      </c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70"/>
      <c r="AA36" s="70"/>
    </row>
    <row r="37" spans="1:27" x14ac:dyDescent="0.25">
      <c r="D37" s="170">
        <f t="shared" ref="D37:D53" si="5">E37-K37</f>
        <v>1</v>
      </c>
      <c r="E37" s="8">
        <f>SUM(F36:F37)</f>
        <v>1</v>
      </c>
      <c r="F37" s="8">
        <f t="shared" ref="F37:F53" si="6">IF(G37&lt;I37,1,0)</f>
        <v>0</v>
      </c>
      <c r="G37" s="8">
        <f>MIN('Day 1 Cards'!AE47,'Day 1 Cards'!AK47)</f>
        <v>4</v>
      </c>
      <c r="H37" s="8">
        <f t="shared" si="4"/>
        <v>2</v>
      </c>
      <c r="I37" s="8">
        <f>MIN('Day 1 Cards'!U47,'Day 1 Cards'!Z47)</f>
        <v>4</v>
      </c>
      <c r="J37" s="8">
        <f t="shared" ref="J37:J53" si="7">IF(I37&lt;G37,1,0)</f>
        <v>0</v>
      </c>
      <c r="K37" s="8">
        <f>SUM(J36:J37)</f>
        <v>0</v>
      </c>
      <c r="L37" s="170">
        <f t="shared" ref="L37:L53" si="8">K37-E37</f>
        <v>-1</v>
      </c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70" t="s">
        <v>8</v>
      </c>
      <c r="AA37" s="70"/>
    </row>
    <row r="38" spans="1:27" x14ac:dyDescent="0.25">
      <c r="D38" s="170">
        <f t="shared" si="5"/>
        <v>2</v>
      </c>
      <c r="E38" s="8">
        <f>SUM(F36:F38)</f>
        <v>2</v>
      </c>
      <c r="F38" s="8">
        <f t="shared" si="6"/>
        <v>1</v>
      </c>
      <c r="G38" s="8">
        <f>MIN('Day 1 Cards'!AE48,'Day 1 Cards'!AK48)</f>
        <v>5</v>
      </c>
      <c r="H38" s="8">
        <f t="shared" si="4"/>
        <v>3</v>
      </c>
      <c r="I38" s="8">
        <f>MIN('Day 1 Cards'!U48,'Day 1 Cards'!Z48)</f>
        <v>6</v>
      </c>
      <c r="J38" s="8">
        <f t="shared" si="7"/>
        <v>0</v>
      </c>
      <c r="K38" s="8">
        <f>SUM(J36:J38)</f>
        <v>0</v>
      </c>
      <c r="L38" s="170">
        <f t="shared" si="8"/>
        <v>-2</v>
      </c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70"/>
      <c r="AA38" s="70"/>
    </row>
    <row r="39" spans="1:27" x14ac:dyDescent="0.25">
      <c r="D39" s="170">
        <f t="shared" si="5"/>
        <v>2</v>
      </c>
      <c r="E39" s="8">
        <f>SUM(F36:F39)</f>
        <v>2</v>
      </c>
      <c r="F39" s="8">
        <f t="shared" si="6"/>
        <v>0</v>
      </c>
      <c r="G39" s="8">
        <f>MIN('Day 1 Cards'!AE49,'Day 1 Cards'!AK49)</f>
        <v>5</v>
      </c>
      <c r="H39" s="8">
        <f t="shared" si="4"/>
        <v>4</v>
      </c>
      <c r="I39" s="8">
        <f>MIN('Day 1 Cards'!U49,'Day 1 Cards'!Z49)</f>
        <v>5</v>
      </c>
      <c r="J39" s="8">
        <f t="shared" si="7"/>
        <v>0</v>
      </c>
      <c r="K39" s="8">
        <f>SUM(J36:J39)</f>
        <v>0</v>
      </c>
      <c r="L39" s="170">
        <f t="shared" si="8"/>
        <v>-2</v>
      </c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70"/>
      <c r="AA39" s="70"/>
    </row>
    <row r="40" spans="1:27" x14ac:dyDescent="0.25">
      <c r="B40" s="177"/>
      <c r="D40" s="170">
        <f t="shared" si="5"/>
        <v>1</v>
      </c>
      <c r="E40" s="8">
        <f>SUM(F36:F40)</f>
        <v>2</v>
      </c>
      <c r="F40" s="8">
        <f t="shared" si="6"/>
        <v>0</v>
      </c>
      <c r="G40" s="8">
        <f>MIN('Day 1 Cards'!AE50,'Day 1 Cards'!AK50)</f>
        <v>5</v>
      </c>
      <c r="H40" s="8">
        <f t="shared" si="4"/>
        <v>5</v>
      </c>
      <c r="I40" s="8">
        <f>MIN('Day 1 Cards'!U50,'Day 1 Cards'!Z50)</f>
        <v>3</v>
      </c>
      <c r="J40" s="8">
        <f t="shared" si="7"/>
        <v>1</v>
      </c>
      <c r="K40" s="8">
        <f>SUM(J36:J40)</f>
        <v>1</v>
      </c>
      <c r="L40" s="170">
        <f t="shared" si="8"/>
        <v>-1</v>
      </c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70"/>
      <c r="AA40" s="70"/>
    </row>
    <row r="41" spans="1:27" x14ac:dyDescent="0.25">
      <c r="B41" s="177"/>
      <c r="D41" s="170">
        <f t="shared" si="5"/>
        <v>2</v>
      </c>
      <c r="E41" s="8">
        <f>SUM(F36:F41)</f>
        <v>3</v>
      </c>
      <c r="F41" s="8">
        <f t="shared" si="6"/>
        <v>1</v>
      </c>
      <c r="G41" s="8">
        <f>MIN('Day 1 Cards'!AE51,'Day 1 Cards'!AK51)</f>
        <v>2</v>
      </c>
      <c r="H41" s="8">
        <f t="shared" si="4"/>
        <v>6</v>
      </c>
      <c r="I41" s="8">
        <f>MIN('Day 1 Cards'!U51,'Day 1 Cards'!Z51)</f>
        <v>3</v>
      </c>
      <c r="J41" s="8">
        <f t="shared" si="7"/>
        <v>0</v>
      </c>
      <c r="K41" s="8">
        <f>SUM(J36:J41)</f>
        <v>1</v>
      </c>
      <c r="L41" s="170">
        <f t="shared" si="8"/>
        <v>-2</v>
      </c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70"/>
      <c r="AA41" s="70"/>
    </row>
    <row r="42" spans="1:27" x14ac:dyDescent="0.25">
      <c r="B42" s="177"/>
      <c r="D42" s="170">
        <f t="shared" si="5"/>
        <v>1</v>
      </c>
      <c r="E42" s="8">
        <f>SUM(F36:F42)</f>
        <v>3</v>
      </c>
      <c r="F42" s="8">
        <f t="shared" si="6"/>
        <v>0</v>
      </c>
      <c r="G42" s="8">
        <f>MIN('Day 1 Cards'!AE52,'Day 1 Cards'!AK52)</f>
        <v>5</v>
      </c>
      <c r="H42" s="8">
        <f t="shared" si="4"/>
        <v>7</v>
      </c>
      <c r="I42" s="8">
        <f>MIN('Day 1 Cards'!U52,'Day 1 Cards'!Z52)</f>
        <v>3</v>
      </c>
      <c r="J42" s="8">
        <f t="shared" si="7"/>
        <v>1</v>
      </c>
      <c r="K42" s="8">
        <f>SUM(J36:J42)</f>
        <v>2</v>
      </c>
      <c r="L42" s="170">
        <f t="shared" si="8"/>
        <v>-1</v>
      </c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70"/>
      <c r="AA42" s="70"/>
    </row>
    <row r="43" spans="1:27" x14ac:dyDescent="0.25">
      <c r="B43" s="177"/>
      <c r="D43" s="170">
        <f t="shared" si="5"/>
        <v>2</v>
      </c>
      <c r="E43" s="8">
        <f>SUM(F36:F43)</f>
        <v>4</v>
      </c>
      <c r="F43" s="8">
        <f t="shared" si="6"/>
        <v>1</v>
      </c>
      <c r="G43" s="8">
        <f>MIN('Day 1 Cards'!AE53,'Day 1 Cards'!AK53)</f>
        <v>5</v>
      </c>
      <c r="H43" s="8">
        <f t="shared" si="4"/>
        <v>8</v>
      </c>
      <c r="I43" s="8">
        <f>MIN('Day 1 Cards'!U53,'Day 1 Cards'!Z53)</f>
        <v>7</v>
      </c>
      <c r="J43" s="8">
        <f t="shared" si="7"/>
        <v>0</v>
      </c>
      <c r="K43" s="8">
        <f>SUM(J36:J43)</f>
        <v>2</v>
      </c>
      <c r="L43" s="170">
        <f t="shared" si="8"/>
        <v>-2</v>
      </c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70"/>
      <c r="AA43" s="70"/>
    </row>
    <row r="44" spans="1:27" x14ac:dyDescent="0.25">
      <c r="B44" s="177"/>
      <c r="C44" s="46" t="s">
        <v>82</v>
      </c>
      <c r="D44" s="170">
        <f t="shared" si="5"/>
        <v>3</v>
      </c>
      <c r="E44" s="8">
        <f>SUM(F36:F44)</f>
        <v>5</v>
      </c>
      <c r="F44" s="8">
        <f t="shared" si="6"/>
        <v>1</v>
      </c>
      <c r="G44" s="8">
        <f>MIN('Day 1 Cards'!AE54,'Day 1 Cards'!AK54)</f>
        <v>3</v>
      </c>
      <c r="H44" s="8">
        <f t="shared" si="4"/>
        <v>9</v>
      </c>
      <c r="I44" s="8">
        <f>MIN('Day 1 Cards'!U54,'Day 1 Cards'!Z54)</f>
        <v>4</v>
      </c>
      <c r="J44" s="8">
        <f t="shared" si="7"/>
        <v>0</v>
      </c>
      <c r="K44" s="8">
        <f>SUM(J36:J44)</f>
        <v>2</v>
      </c>
      <c r="L44" s="170">
        <f t="shared" si="8"/>
        <v>-3</v>
      </c>
      <c r="M44" s="46" t="s">
        <v>82</v>
      </c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70"/>
      <c r="AA44" s="70"/>
    </row>
    <row r="45" spans="1:27" x14ac:dyDescent="0.25">
      <c r="B45" s="177"/>
      <c r="C45" s="183" t="str">
        <f>IF(D45&gt;8,"WIN"," ")</f>
        <v xml:space="preserve"> </v>
      </c>
      <c r="D45" s="170">
        <f t="shared" si="5"/>
        <v>3</v>
      </c>
      <c r="E45" s="8">
        <f>SUM(F36:F45)</f>
        <v>5</v>
      </c>
      <c r="F45" s="8">
        <f t="shared" si="6"/>
        <v>0</v>
      </c>
      <c r="G45" s="8">
        <f>MIN('Day 1 Cards'!AE56,'Day 1 Cards'!AK56)</f>
        <v>3</v>
      </c>
      <c r="H45" s="8">
        <f t="shared" si="4"/>
        <v>10</v>
      </c>
      <c r="I45" s="8">
        <f>MIN('Day 1 Cards'!U56,'Day 1 Cards'!Z56)</f>
        <v>3</v>
      </c>
      <c r="J45" s="8">
        <f t="shared" si="7"/>
        <v>0</v>
      </c>
      <c r="K45" s="8">
        <f>SUM(J36:J45)</f>
        <v>2</v>
      </c>
      <c r="L45" s="170">
        <f t="shared" si="8"/>
        <v>-3</v>
      </c>
      <c r="M45" s="181" t="str">
        <f>IF(L45&gt;8,"WIN"," ")</f>
        <v xml:space="preserve"> </v>
      </c>
      <c r="N45" s="289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70"/>
      <c r="AA45" s="70"/>
    </row>
    <row r="46" spans="1:27" x14ac:dyDescent="0.25">
      <c r="C46" s="185" t="str">
        <f>IF(D46&gt;7,"WIN"," ")</f>
        <v xml:space="preserve"> </v>
      </c>
      <c r="D46" s="170">
        <f t="shared" si="5"/>
        <v>4</v>
      </c>
      <c r="E46" s="8">
        <f>SUM(F36:F46)</f>
        <v>6</v>
      </c>
      <c r="F46" s="8">
        <f t="shared" si="6"/>
        <v>1</v>
      </c>
      <c r="G46" s="8">
        <f>MIN('Day 1 Cards'!AE57,'Day 1 Cards'!AK57)</f>
        <v>4</v>
      </c>
      <c r="H46" s="8">
        <f t="shared" si="4"/>
        <v>11</v>
      </c>
      <c r="I46" s="8">
        <f>MIN('Day 1 Cards'!U57,'Day 1 Cards'!Z57)</f>
        <v>6</v>
      </c>
      <c r="J46" s="8">
        <f t="shared" si="7"/>
        <v>0</v>
      </c>
      <c r="K46" s="8">
        <f>SUM(J36:J46)</f>
        <v>2</v>
      </c>
      <c r="L46" s="170">
        <f t="shared" si="8"/>
        <v>-4</v>
      </c>
      <c r="M46" s="184" t="str">
        <f>IF(L46&gt;7,"WIN"," ")</f>
        <v xml:space="preserve"> </v>
      </c>
      <c r="N46" s="289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70"/>
      <c r="AA46" s="70"/>
    </row>
    <row r="47" spans="1:27" x14ac:dyDescent="0.25">
      <c r="C47" s="185" t="str">
        <f>IF(D47&gt;6,"WIN"," ")</f>
        <v xml:space="preserve"> </v>
      </c>
      <c r="D47" s="170">
        <f t="shared" si="5"/>
        <v>4</v>
      </c>
      <c r="E47" s="8">
        <f>SUM(F36:F47)</f>
        <v>6</v>
      </c>
      <c r="F47" s="8">
        <f t="shared" si="6"/>
        <v>0</v>
      </c>
      <c r="G47" s="8">
        <f>MIN('Day 1 Cards'!AE58,'Day 1 Cards'!AK58)</f>
        <v>5</v>
      </c>
      <c r="H47" s="8">
        <f t="shared" si="4"/>
        <v>12</v>
      </c>
      <c r="I47" s="8">
        <f>MIN('Day 1 Cards'!U58,'Day 1 Cards'!Z58)</f>
        <v>5</v>
      </c>
      <c r="J47" s="8">
        <f t="shared" si="7"/>
        <v>0</v>
      </c>
      <c r="K47" s="8">
        <f>SUM(J36:J47)</f>
        <v>2</v>
      </c>
      <c r="L47" s="170">
        <f t="shared" si="8"/>
        <v>-4</v>
      </c>
      <c r="M47" s="184" t="str">
        <f>IF(L47&gt;6,"WIN"," ")</f>
        <v xml:space="preserve"> </v>
      </c>
      <c r="N47" s="289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70"/>
      <c r="AA47" s="70"/>
    </row>
    <row r="48" spans="1:27" x14ac:dyDescent="0.25">
      <c r="C48" s="185" t="str">
        <f>IF(D48&gt;5,"WIN"," ")</f>
        <v xml:space="preserve"> </v>
      </c>
      <c r="D48" s="170">
        <f t="shared" si="5"/>
        <v>5</v>
      </c>
      <c r="E48" s="8">
        <f>SUM(F36:F48)</f>
        <v>7</v>
      </c>
      <c r="F48" s="8">
        <f t="shared" si="6"/>
        <v>1</v>
      </c>
      <c r="G48" s="8">
        <f>MIN('Day 1 Cards'!AE59,'Day 1 Cards'!AK59)</f>
        <v>2</v>
      </c>
      <c r="H48" s="8">
        <f t="shared" si="4"/>
        <v>13</v>
      </c>
      <c r="I48" s="8">
        <f>MIN('Day 1 Cards'!U59,'Day 1 Cards'!Z59)</f>
        <v>4</v>
      </c>
      <c r="J48" s="8">
        <f t="shared" si="7"/>
        <v>0</v>
      </c>
      <c r="K48" s="8">
        <f>SUM(J36:J48)</f>
        <v>2</v>
      </c>
      <c r="L48" s="170">
        <f t="shared" si="8"/>
        <v>-5</v>
      </c>
      <c r="M48" s="184" t="str">
        <f>IF(L48&gt;5,"WIN"," ")</f>
        <v xml:space="preserve"> </v>
      </c>
      <c r="N48" s="289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70"/>
      <c r="AA48" s="70"/>
    </row>
    <row r="49" spans="1:27" x14ac:dyDescent="0.25">
      <c r="C49" s="185" t="str">
        <f>IF(D49&gt;4,"WIN"," ")</f>
        <v>WIN</v>
      </c>
      <c r="D49" s="170">
        <f t="shared" si="5"/>
        <v>5</v>
      </c>
      <c r="E49" s="8">
        <f>SUM(F36:F49)</f>
        <v>7</v>
      </c>
      <c r="F49" s="8">
        <f t="shared" si="6"/>
        <v>0</v>
      </c>
      <c r="G49" s="8">
        <f>MIN('Day 1 Cards'!AE60,'Day 1 Cards'!AK60)</f>
        <v>4</v>
      </c>
      <c r="H49" s="8">
        <f t="shared" si="4"/>
        <v>14</v>
      </c>
      <c r="I49" s="8">
        <f>MIN('Day 1 Cards'!U60,'Day 1 Cards'!Z60)</f>
        <v>4</v>
      </c>
      <c r="J49" s="8">
        <f t="shared" si="7"/>
        <v>0</v>
      </c>
      <c r="K49" s="8">
        <f>SUM(J36:J49)</f>
        <v>2</v>
      </c>
      <c r="L49" s="170">
        <f t="shared" si="8"/>
        <v>-5</v>
      </c>
      <c r="M49" s="184" t="str">
        <f>IF(L49&gt;4,"WIN"," ")</f>
        <v xml:space="preserve"> </v>
      </c>
      <c r="N49" s="289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70"/>
      <c r="AA49" s="70"/>
    </row>
    <row r="50" spans="1:27" x14ac:dyDescent="0.25">
      <c r="C50" s="185" t="str">
        <f>IF(D50&gt;3,"WIN"," ")</f>
        <v>WIN</v>
      </c>
      <c r="D50" s="170">
        <f t="shared" si="5"/>
        <v>4</v>
      </c>
      <c r="E50" s="8">
        <f>SUM(F36:F50)</f>
        <v>7</v>
      </c>
      <c r="F50" s="8">
        <f t="shared" si="6"/>
        <v>0</v>
      </c>
      <c r="G50" s="8">
        <f>MIN('Day 1 Cards'!AE61,'Day 1 Cards'!AK61)</f>
        <v>8</v>
      </c>
      <c r="H50" s="8">
        <f t="shared" si="4"/>
        <v>15</v>
      </c>
      <c r="I50" s="8">
        <f>MIN('Day 1 Cards'!U61,'Day 1 Cards'!Z61)</f>
        <v>6</v>
      </c>
      <c r="J50" s="8">
        <f t="shared" si="7"/>
        <v>1</v>
      </c>
      <c r="K50" s="8">
        <f>SUM(J36:J50)</f>
        <v>3</v>
      </c>
      <c r="L50" s="170">
        <f t="shared" si="8"/>
        <v>-4</v>
      </c>
      <c r="M50" s="184" t="str">
        <f>IF(L50&gt;3,"WIN"," ")</f>
        <v xml:space="preserve"> </v>
      </c>
      <c r="N50" s="289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70"/>
      <c r="AA50" s="70"/>
    </row>
    <row r="51" spans="1:27" x14ac:dyDescent="0.25">
      <c r="C51" s="185" t="str">
        <f>IF(D51&gt;2,"WIN"," ")</f>
        <v>WIN</v>
      </c>
      <c r="D51" s="170">
        <f t="shared" si="5"/>
        <v>3</v>
      </c>
      <c r="E51" s="8">
        <f>SUM(F36:F51)</f>
        <v>7</v>
      </c>
      <c r="F51" s="8">
        <f t="shared" si="6"/>
        <v>0</v>
      </c>
      <c r="G51" s="8">
        <f>MIN('Day 1 Cards'!AE62,'Day 1 Cards'!AK62)</f>
        <v>4</v>
      </c>
      <c r="H51" s="8">
        <f t="shared" si="4"/>
        <v>16</v>
      </c>
      <c r="I51" s="8">
        <f>MIN('Day 1 Cards'!U62,'Day 1 Cards'!Z62)</f>
        <v>3</v>
      </c>
      <c r="J51" s="8">
        <f t="shared" si="7"/>
        <v>1</v>
      </c>
      <c r="K51" s="8">
        <f>SUM(J36:J51)</f>
        <v>4</v>
      </c>
      <c r="L51" s="170">
        <f t="shared" si="8"/>
        <v>-3</v>
      </c>
      <c r="M51" s="184" t="str">
        <f>IF(L51&gt;2,"WIN"," ")</f>
        <v xml:space="preserve"> </v>
      </c>
      <c r="N51" s="289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70"/>
      <c r="AA51" s="70"/>
    </row>
    <row r="52" spans="1:27" x14ac:dyDescent="0.25">
      <c r="C52" s="185" t="str">
        <f>IF(D52&gt;1,"WIN"," ")</f>
        <v>WIN</v>
      </c>
      <c r="D52" s="170">
        <f t="shared" si="5"/>
        <v>4</v>
      </c>
      <c r="E52" s="8">
        <f>SUM(F36:F52)</f>
        <v>8</v>
      </c>
      <c r="F52" s="8">
        <f t="shared" si="6"/>
        <v>1</v>
      </c>
      <c r="G52" s="8">
        <f>MIN('Day 1 Cards'!AE63,'Day 1 Cards'!AK63)</f>
        <v>4</v>
      </c>
      <c r="H52" s="8">
        <f t="shared" si="4"/>
        <v>17</v>
      </c>
      <c r="I52" s="8">
        <f>MIN('Day 1 Cards'!U63,'Day 1 Cards'!Z63)</f>
        <v>8</v>
      </c>
      <c r="J52" s="8">
        <f t="shared" si="7"/>
        <v>0</v>
      </c>
      <c r="K52" s="8">
        <f>SUM(J36:J52)</f>
        <v>4</v>
      </c>
      <c r="L52" s="170">
        <f t="shared" si="8"/>
        <v>-4</v>
      </c>
      <c r="M52" s="184" t="str">
        <f>IF(L52&gt;1,"WIN"," ")</f>
        <v xml:space="preserve"> </v>
      </c>
      <c r="N52" s="289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70"/>
      <c r="AA52" s="70"/>
    </row>
    <row r="53" spans="1:27" x14ac:dyDescent="0.25">
      <c r="C53" s="187" t="str">
        <f>IF(D53&gt;0,"WIN"," ")</f>
        <v>WIN</v>
      </c>
      <c r="D53" s="170">
        <f t="shared" si="5"/>
        <v>5</v>
      </c>
      <c r="E53" s="8">
        <f>SUM(F36:F53)</f>
        <v>9</v>
      </c>
      <c r="F53" s="8">
        <f t="shared" si="6"/>
        <v>1</v>
      </c>
      <c r="G53" s="8">
        <f>MIN('Day 1 Cards'!AE64,'Day 1 Cards'!AK64)</f>
        <v>5</v>
      </c>
      <c r="H53" s="8">
        <f t="shared" si="4"/>
        <v>18</v>
      </c>
      <c r="I53" s="8">
        <f>MIN('Day 1 Cards'!U64,'Day 1 Cards'!Z64)</f>
        <v>6</v>
      </c>
      <c r="J53" s="8">
        <f t="shared" si="7"/>
        <v>0</v>
      </c>
      <c r="K53" s="8">
        <f>SUM(J36:J53)</f>
        <v>4</v>
      </c>
      <c r="L53" s="170">
        <f t="shared" si="8"/>
        <v>-5</v>
      </c>
      <c r="M53" s="186" t="str">
        <f>IF(L53&gt;0,"WIN"," ")</f>
        <v xml:space="preserve"> </v>
      </c>
      <c r="N53" s="289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70"/>
      <c r="AA53" s="70"/>
    </row>
    <row r="54" spans="1:27" x14ac:dyDescent="0.25">
      <c r="C54" s="46">
        <f>IF(C53="WIN",1,0)</f>
        <v>1</v>
      </c>
      <c r="M54" s="46">
        <f>IF(M53="WIN",1,0)</f>
        <v>0</v>
      </c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70"/>
      <c r="AA54" s="70"/>
    </row>
    <row r="55" spans="1:27" ht="31.5" x14ac:dyDescent="0.25">
      <c r="C55" s="46">
        <f>IF(D53=L53,0.5,0)</f>
        <v>0</v>
      </c>
      <c r="F55" s="170">
        <f>SUM(C54:C55)</f>
        <v>1</v>
      </c>
      <c r="G55" s="283" t="s">
        <v>117</v>
      </c>
      <c r="I55" s="284" t="s">
        <v>121</v>
      </c>
      <c r="J55" s="170">
        <f>SUM(M54:M55)</f>
        <v>0</v>
      </c>
      <c r="M55" s="46">
        <f>C55</f>
        <v>0</v>
      </c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70"/>
      <c r="AA55" s="70"/>
    </row>
    <row r="56" spans="1:27" x14ac:dyDescent="0.25"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70"/>
      <c r="AA56" s="70"/>
    </row>
    <row r="58" spans="1:27" x14ac:dyDescent="0.25"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172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77"/>
      <c r="AA58" s="77"/>
    </row>
    <row r="59" spans="1:27" s="70" customFormat="1" x14ac:dyDescent="0.25"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77"/>
      <c r="AA59" s="77"/>
    </row>
    <row r="60" spans="1:27" x14ac:dyDescent="0.25"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77"/>
      <c r="AA60" s="77"/>
    </row>
    <row r="61" spans="1:27" ht="33.75" x14ac:dyDescent="0.4">
      <c r="A61" s="279" t="s">
        <v>95</v>
      </c>
      <c r="B61" s="188"/>
      <c r="D61" s="169" t="s">
        <v>79</v>
      </c>
      <c r="E61" s="46" t="s">
        <v>24</v>
      </c>
      <c r="F61" s="46" t="s">
        <v>0</v>
      </c>
      <c r="G61" s="283" t="s">
        <v>122</v>
      </c>
      <c r="H61" s="46" t="s">
        <v>74</v>
      </c>
      <c r="I61" s="284" t="s">
        <v>118</v>
      </c>
      <c r="J61" s="46" t="s">
        <v>0</v>
      </c>
      <c r="K61" s="46" t="s">
        <v>24</v>
      </c>
      <c r="L61" s="169" t="s">
        <v>79</v>
      </c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290" t="s">
        <v>8</v>
      </c>
      <c r="AA61" s="77"/>
    </row>
    <row r="62" spans="1:27" x14ac:dyDescent="0.25">
      <c r="D62" s="169" t="s">
        <v>80</v>
      </c>
      <c r="E62" s="46" t="s">
        <v>78</v>
      </c>
      <c r="F62" s="46" t="s">
        <v>78</v>
      </c>
      <c r="G62" s="46" t="s">
        <v>77</v>
      </c>
      <c r="H62" s="46" t="s">
        <v>76</v>
      </c>
      <c r="I62" s="46" t="s">
        <v>77</v>
      </c>
      <c r="J62" s="46" t="s">
        <v>78</v>
      </c>
      <c r="K62" s="46" t="s">
        <v>78</v>
      </c>
      <c r="L62" s="169" t="s">
        <v>80</v>
      </c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77"/>
      <c r="AA62" s="77"/>
    </row>
    <row r="63" spans="1:27" x14ac:dyDescent="0.25">
      <c r="D63" s="170">
        <f>E63-K63</f>
        <v>1</v>
      </c>
      <c r="E63" s="8">
        <f>F63</f>
        <v>1</v>
      </c>
      <c r="F63" s="8">
        <f>IF(G63&lt;I63,1,0)</f>
        <v>1</v>
      </c>
      <c r="G63" s="8">
        <f>MIN('Day 1 Cards'!Z81,'Day 1 Cards'!U81)</f>
        <v>2</v>
      </c>
      <c r="H63" s="8">
        <f t="shared" ref="H63:H80" si="9">H36</f>
        <v>1</v>
      </c>
      <c r="I63" s="8">
        <f>MIN('Day 1 Cards'!AE81,'Day 1 Cards'!AK81)</f>
        <v>5</v>
      </c>
      <c r="J63" s="8">
        <f>IF(I63&lt;G63,1,0)</f>
        <v>0</v>
      </c>
      <c r="K63" s="8">
        <f>J63</f>
        <v>0</v>
      </c>
      <c r="L63" s="170">
        <f>K63-E63</f>
        <v>-1</v>
      </c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77"/>
      <c r="AA63" s="77"/>
    </row>
    <row r="64" spans="1:27" x14ac:dyDescent="0.25">
      <c r="D64" s="170">
        <f t="shared" ref="D64:D80" si="10">E64-K64</f>
        <v>2</v>
      </c>
      <c r="E64" s="8">
        <f>SUM(F63:F64)</f>
        <v>2</v>
      </c>
      <c r="F64" s="8">
        <f t="shared" ref="F64:F80" si="11">IF(G64&lt;I64,1,0)</f>
        <v>1</v>
      </c>
      <c r="G64" s="8">
        <f>MIN('Day 1 Cards'!Z82,'Day 1 Cards'!U82)</f>
        <v>5</v>
      </c>
      <c r="H64" s="8">
        <f t="shared" si="9"/>
        <v>2</v>
      </c>
      <c r="I64" s="8">
        <f>MIN('Day 1 Cards'!AE82,'Day 1 Cards'!AK82)</f>
        <v>8</v>
      </c>
      <c r="J64" s="8">
        <f t="shared" ref="J64:J80" si="12">IF(I64&lt;G64,1,0)</f>
        <v>0</v>
      </c>
      <c r="K64" s="8">
        <f>SUM(J63:J64)</f>
        <v>0</v>
      </c>
      <c r="L64" s="170">
        <f t="shared" ref="L64:L80" si="13">K64-E64</f>
        <v>-2</v>
      </c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77"/>
      <c r="AA64" s="77"/>
    </row>
    <row r="65" spans="2:27" x14ac:dyDescent="0.25">
      <c r="D65" s="170">
        <f t="shared" si="10"/>
        <v>3</v>
      </c>
      <c r="E65" s="8">
        <f>SUM(F63:F65)</f>
        <v>3</v>
      </c>
      <c r="F65" s="8">
        <f t="shared" si="11"/>
        <v>1</v>
      </c>
      <c r="G65" s="8">
        <f>MIN('Day 1 Cards'!Z83,'Day 1 Cards'!U83)</f>
        <v>2</v>
      </c>
      <c r="H65" s="8">
        <f t="shared" si="9"/>
        <v>3</v>
      </c>
      <c r="I65" s="8">
        <f>MIN('Day 1 Cards'!AE83,'Day 1 Cards'!AK83)</f>
        <v>4</v>
      </c>
      <c r="J65" s="8">
        <f t="shared" si="12"/>
        <v>0</v>
      </c>
      <c r="K65" s="8">
        <f>SUM(J63:J65)</f>
        <v>0</v>
      </c>
      <c r="L65" s="170">
        <f t="shared" si="13"/>
        <v>-3</v>
      </c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77"/>
      <c r="AA65" s="77"/>
    </row>
    <row r="66" spans="2:27" x14ac:dyDescent="0.25">
      <c r="D66" s="170">
        <f t="shared" si="10"/>
        <v>2</v>
      </c>
      <c r="E66" s="8">
        <f>SUM(F63:F66)</f>
        <v>3</v>
      </c>
      <c r="F66" s="8">
        <f t="shared" si="11"/>
        <v>0</v>
      </c>
      <c r="G66" s="8">
        <f>MIN('Day 1 Cards'!Z84,'Day 1 Cards'!U84)</f>
        <v>4</v>
      </c>
      <c r="H66" s="8">
        <f t="shared" si="9"/>
        <v>4</v>
      </c>
      <c r="I66" s="8">
        <f>MIN('Day 1 Cards'!AE84,'Day 1 Cards'!AK84)</f>
        <v>3</v>
      </c>
      <c r="J66" s="8">
        <f t="shared" si="12"/>
        <v>1</v>
      </c>
      <c r="K66" s="8">
        <f>SUM(J63:J66)</f>
        <v>1</v>
      </c>
      <c r="L66" s="170">
        <f t="shared" si="13"/>
        <v>-2</v>
      </c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77"/>
      <c r="AA66" s="77"/>
    </row>
    <row r="67" spans="2:27" x14ac:dyDescent="0.25">
      <c r="B67" s="177"/>
      <c r="D67" s="170">
        <f t="shared" si="10"/>
        <v>2</v>
      </c>
      <c r="E67" s="8">
        <f>SUM(F63:F67)</f>
        <v>3</v>
      </c>
      <c r="F67" s="8">
        <f t="shared" si="11"/>
        <v>0</v>
      </c>
      <c r="G67" s="8">
        <f>MIN('Day 1 Cards'!Z85,'Day 1 Cards'!U85)</f>
        <v>5</v>
      </c>
      <c r="H67" s="8">
        <f t="shared" si="9"/>
        <v>5</v>
      </c>
      <c r="I67" s="8">
        <f>MIN('Day 1 Cards'!AE85,'Day 1 Cards'!AK85)</f>
        <v>5</v>
      </c>
      <c r="J67" s="8">
        <f t="shared" si="12"/>
        <v>0</v>
      </c>
      <c r="K67" s="8">
        <f>SUM(J63:J67)</f>
        <v>1</v>
      </c>
      <c r="L67" s="170">
        <f t="shared" si="13"/>
        <v>-2</v>
      </c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77"/>
      <c r="AA67" s="77"/>
    </row>
    <row r="68" spans="2:27" x14ac:dyDescent="0.25">
      <c r="B68" s="177"/>
      <c r="D68" s="170">
        <f t="shared" si="10"/>
        <v>3</v>
      </c>
      <c r="E68" s="8">
        <f>SUM(F63:F68)</f>
        <v>4</v>
      </c>
      <c r="F68" s="8">
        <f t="shared" si="11"/>
        <v>1</v>
      </c>
      <c r="G68" s="8">
        <f>MIN('Day 1 Cards'!Z86,'Day 1 Cards'!U86)</f>
        <v>2</v>
      </c>
      <c r="H68" s="8">
        <f t="shared" si="9"/>
        <v>6</v>
      </c>
      <c r="I68" s="8">
        <f>MIN('Day 1 Cards'!AE86,'Day 1 Cards'!AK86)</f>
        <v>5</v>
      </c>
      <c r="J68" s="8">
        <f t="shared" si="12"/>
        <v>0</v>
      </c>
      <c r="K68" s="8">
        <f>SUM(J63:J68)</f>
        <v>1</v>
      </c>
      <c r="L68" s="170">
        <f t="shared" si="13"/>
        <v>-3</v>
      </c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77"/>
      <c r="AA68" s="77"/>
    </row>
    <row r="69" spans="2:27" x14ac:dyDescent="0.25">
      <c r="B69" s="177"/>
      <c r="D69" s="170">
        <f t="shared" si="10"/>
        <v>2</v>
      </c>
      <c r="E69" s="8">
        <f>SUM(F63:F69)</f>
        <v>4</v>
      </c>
      <c r="F69" s="8">
        <f t="shared" si="11"/>
        <v>0</v>
      </c>
      <c r="G69" s="8">
        <f>MIN('Day 1 Cards'!Z87,'Day 1 Cards'!U87)</f>
        <v>6</v>
      </c>
      <c r="H69" s="8">
        <f t="shared" si="9"/>
        <v>7</v>
      </c>
      <c r="I69" s="8">
        <f>MIN('Day 1 Cards'!AE87,'Day 1 Cards'!AK87)</f>
        <v>4</v>
      </c>
      <c r="J69" s="8">
        <f t="shared" si="12"/>
        <v>1</v>
      </c>
      <c r="K69" s="8">
        <f>SUM(J63:J69)</f>
        <v>2</v>
      </c>
      <c r="L69" s="170">
        <f t="shared" si="13"/>
        <v>-2</v>
      </c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77"/>
      <c r="AA69" s="77"/>
    </row>
    <row r="70" spans="2:27" x14ac:dyDescent="0.25">
      <c r="B70" s="177"/>
      <c r="D70" s="170">
        <f t="shared" si="10"/>
        <v>3</v>
      </c>
      <c r="E70" s="8">
        <f>SUM(F63:F70)</f>
        <v>5</v>
      </c>
      <c r="F70" s="8">
        <f t="shared" si="11"/>
        <v>1</v>
      </c>
      <c r="G70" s="8">
        <f>MIN('Day 1 Cards'!Z88,'Day 1 Cards'!U88)</f>
        <v>5</v>
      </c>
      <c r="H70" s="8">
        <f t="shared" si="9"/>
        <v>8</v>
      </c>
      <c r="I70" s="8">
        <f>MIN('Day 1 Cards'!AE88,'Day 1 Cards'!AK88)</f>
        <v>6</v>
      </c>
      <c r="J70" s="8">
        <f t="shared" si="12"/>
        <v>0</v>
      </c>
      <c r="K70" s="8">
        <f>SUM(J63:J70)</f>
        <v>2</v>
      </c>
      <c r="L70" s="170">
        <f t="shared" si="13"/>
        <v>-3</v>
      </c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77"/>
      <c r="AA70" s="77"/>
    </row>
    <row r="71" spans="2:27" x14ac:dyDescent="0.25">
      <c r="B71" s="177"/>
      <c r="C71" s="46" t="s">
        <v>82</v>
      </c>
      <c r="D71" s="170">
        <f t="shared" si="10"/>
        <v>2</v>
      </c>
      <c r="E71" s="8">
        <f>SUM(F63:F71)</f>
        <v>5</v>
      </c>
      <c r="F71" s="8">
        <f t="shared" si="11"/>
        <v>0</v>
      </c>
      <c r="G71" s="8">
        <f>MIN('Day 1 Cards'!Z89,'Day 1 Cards'!U89)</f>
        <v>6</v>
      </c>
      <c r="H71" s="8">
        <f t="shared" si="9"/>
        <v>9</v>
      </c>
      <c r="I71" s="8">
        <f>MIN('Day 1 Cards'!AE89,'Day 1 Cards'!AK89)</f>
        <v>5</v>
      </c>
      <c r="J71" s="8">
        <f t="shared" si="12"/>
        <v>1</v>
      </c>
      <c r="K71" s="8">
        <f>SUM(J63:J71)</f>
        <v>3</v>
      </c>
      <c r="L71" s="170">
        <f t="shared" si="13"/>
        <v>-2</v>
      </c>
      <c r="M71" s="46" t="s">
        <v>82</v>
      </c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77"/>
      <c r="AA71" s="77"/>
    </row>
    <row r="72" spans="2:27" x14ac:dyDescent="0.25">
      <c r="B72" s="177"/>
      <c r="C72" s="183" t="str">
        <f>IF(D72&gt;8,"WIN"," ")</f>
        <v xml:space="preserve"> </v>
      </c>
      <c r="D72" s="170">
        <f t="shared" si="10"/>
        <v>2</v>
      </c>
      <c r="E72" s="8">
        <f>SUM(F63:F72)</f>
        <v>5</v>
      </c>
      <c r="F72" s="8">
        <f t="shared" si="11"/>
        <v>0</v>
      </c>
      <c r="G72" s="8">
        <f>MIN('Day 1 Cards'!Z91,'Day 1 Cards'!U91)</f>
        <v>2</v>
      </c>
      <c r="H72" s="8">
        <f t="shared" si="9"/>
        <v>10</v>
      </c>
      <c r="I72" s="8">
        <f>MIN('Day 1 Cards'!AE91,'Day 1 Cards'!AK91)</f>
        <v>2</v>
      </c>
      <c r="J72" s="8">
        <f t="shared" si="12"/>
        <v>0</v>
      </c>
      <c r="K72" s="8">
        <f>SUM(J63:J72)</f>
        <v>3</v>
      </c>
      <c r="L72" s="170">
        <f t="shared" si="13"/>
        <v>-2</v>
      </c>
      <c r="M72" s="181" t="str">
        <f>IF(L72&gt;8,"WIN"," ")</f>
        <v xml:space="preserve"> </v>
      </c>
      <c r="N72" s="289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77"/>
      <c r="AA72" s="77"/>
    </row>
    <row r="73" spans="2:27" x14ac:dyDescent="0.25">
      <c r="C73" s="185" t="str">
        <f>IF(D73&gt;7,"WIN"," ")</f>
        <v xml:space="preserve"> </v>
      </c>
      <c r="D73" s="170">
        <f t="shared" si="10"/>
        <v>2</v>
      </c>
      <c r="E73" s="8">
        <f>SUM(F63:F73)</f>
        <v>5</v>
      </c>
      <c r="F73" s="8">
        <f t="shared" si="11"/>
        <v>0</v>
      </c>
      <c r="G73" s="8">
        <f>MIN('Day 1 Cards'!Z92,'Day 1 Cards'!U92)</f>
        <v>4</v>
      </c>
      <c r="H73" s="8">
        <f t="shared" si="9"/>
        <v>11</v>
      </c>
      <c r="I73" s="8">
        <f>MIN('Day 1 Cards'!AE92,'Day 1 Cards'!AK92)</f>
        <v>4</v>
      </c>
      <c r="J73" s="8">
        <f t="shared" si="12"/>
        <v>0</v>
      </c>
      <c r="K73" s="8">
        <f>SUM(J63:J73)</f>
        <v>3</v>
      </c>
      <c r="L73" s="170">
        <f t="shared" si="13"/>
        <v>-2</v>
      </c>
      <c r="M73" s="184" t="str">
        <f>IF(L73&gt;7,"WIN"," ")</f>
        <v xml:space="preserve"> </v>
      </c>
      <c r="N73" s="289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77"/>
      <c r="AA73" s="77"/>
    </row>
    <row r="74" spans="2:27" x14ac:dyDescent="0.25">
      <c r="C74" s="185" t="str">
        <f>IF(D74&gt;6,"WIN"," ")</f>
        <v xml:space="preserve"> </v>
      </c>
      <c r="D74" s="170">
        <f t="shared" si="10"/>
        <v>1</v>
      </c>
      <c r="E74" s="8">
        <f>SUM(F63:F74)</f>
        <v>5</v>
      </c>
      <c r="F74" s="8">
        <f t="shared" si="11"/>
        <v>0</v>
      </c>
      <c r="G74" s="8">
        <f>MIN('Day 1 Cards'!Z93,'Day 1 Cards'!U93)</f>
        <v>6</v>
      </c>
      <c r="H74" s="8">
        <f t="shared" si="9"/>
        <v>12</v>
      </c>
      <c r="I74" s="8">
        <f>MIN('Day 1 Cards'!AE93,'Day 1 Cards'!AK93)</f>
        <v>5</v>
      </c>
      <c r="J74" s="8">
        <f t="shared" si="12"/>
        <v>1</v>
      </c>
      <c r="K74" s="8">
        <f>SUM(J63:J74)</f>
        <v>4</v>
      </c>
      <c r="L74" s="170">
        <f t="shared" si="13"/>
        <v>-1</v>
      </c>
      <c r="M74" s="184" t="str">
        <f>IF(L74&gt;6,"WIN"," ")</f>
        <v xml:space="preserve"> </v>
      </c>
      <c r="N74" s="289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77"/>
      <c r="AA74" s="77"/>
    </row>
    <row r="75" spans="2:27" x14ac:dyDescent="0.25">
      <c r="C75" s="185" t="str">
        <f>IF(D75&gt;5,"WIN"," ")</f>
        <v xml:space="preserve"> </v>
      </c>
      <c r="D75" s="170">
        <f t="shared" si="10"/>
        <v>2</v>
      </c>
      <c r="E75" s="8">
        <f>SUM(F63:F75)</f>
        <v>6</v>
      </c>
      <c r="F75" s="8">
        <f t="shared" si="11"/>
        <v>1</v>
      </c>
      <c r="G75" s="8">
        <f>MIN('Day 1 Cards'!Z94,'Day 1 Cards'!U94)</f>
        <v>3</v>
      </c>
      <c r="H75" s="8">
        <f t="shared" si="9"/>
        <v>13</v>
      </c>
      <c r="I75" s="8">
        <f>MIN('Day 1 Cards'!AE94,'Day 1 Cards'!AK94)</f>
        <v>5</v>
      </c>
      <c r="J75" s="8">
        <f t="shared" si="12"/>
        <v>0</v>
      </c>
      <c r="K75" s="8">
        <f>SUM(J63:J75)</f>
        <v>4</v>
      </c>
      <c r="L75" s="170">
        <f t="shared" si="13"/>
        <v>-2</v>
      </c>
      <c r="M75" s="184" t="str">
        <f>IF(L75&gt;5,"WIN"," ")</f>
        <v xml:space="preserve"> </v>
      </c>
      <c r="N75" s="289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77"/>
      <c r="AA75" s="77"/>
    </row>
    <row r="76" spans="2:27" x14ac:dyDescent="0.25">
      <c r="C76" s="185" t="str">
        <f>IF(D76&gt;4,"WIN"," ")</f>
        <v xml:space="preserve"> </v>
      </c>
      <c r="D76" s="170">
        <f t="shared" si="10"/>
        <v>2</v>
      </c>
      <c r="E76" s="8">
        <f>SUM(F63:F76)</f>
        <v>6</v>
      </c>
      <c r="F76" s="8">
        <f t="shared" si="11"/>
        <v>0</v>
      </c>
      <c r="G76" s="8">
        <f>MIN('Day 1 Cards'!Z95,'Day 1 Cards'!U95)</f>
        <v>3</v>
      </c>
      <c r="H76" s="8">
        <f t="shared" si="9"/>
        <v>14</v>
      </c>
      <c r="I76" s="8">
        <f>MIN('Day 1 Cards'!AE95,'Day 1 Cards'!AK95)</f>
        <v>3</v>
      </c>
      <c r="J76" s="8">
        <f t="shared" si="12"/>
        <v>0</v>
      </c>
      <c r="K76" s="8">
        <f>SUM(J63:J76)</f>
        <v>4</v>
      </c>
      <c r="L76" s="170">
        <f t="shared" si="13"/>
        <v>-2</v>
      </c>
      <c r="M76" s="184" t="str">
        <f>IF(L76&gt;4,"WIN"," ")</f>
        <v xml:space="preserve"> </v>
      </c>
      <c r="N76" s="289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77"/>
      <c r="AA76" s="77"/>
    </row>
    <row r="77" spans="2:27" x14ac:dyDescent="0.25">
      <c r="C77" s="185" t="str">
        <f>IF(D77&gt;3,"WIN"," ")</f>
        <v xml:space="preserve"> </v>
      </c>
      <c r="D77" s="170">
        <f t="shared" si="10"/>
        <v>1</v>
      </c>
      <c r="E77" s="8">
        <f>SUM(F63:F77)</f>
        <v>6</v>
      </c>
      <c r="F77" s="8">
        <f t="shared" si="11"/>
        <v>0</v>
      </c>
      <c r="G77" s="8">
        <f>MIN('Day 1 Cards'!Z96,'Day 1 Cards'!U96)</f>
        <v>8</v>
      </c>
      <c r="H77" s="8">
        <f t="shared" si="9"/>
        <v>15</v>
      </c>
      <c r="I77" s="8">
        <f>MIN('Day 1 Cards'!AE96,'Day 1 Cards'!AK96)</f>
        <v>5</v>
      </c>
      <c r="J77" s="8">
        <f t="shared" si="12"/>
        <v>1</v>
      </c>
      <c r="K77" s="8">
        <f>SUM(J63:J77)</f>
        <v>5</v>
      </c>
      <c r="L77" s="170">
        <f t="shared" si="13"/>
        <v>-1</v>
      </c>
      <c r="M77" s="184" t="str">
        <f>IF(L77&gt;3,"WIN"," ")</f>
        <v xml:space="preserve"> </v>
      </c>
      <c r="N77" s="289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77"/>
      <c r="AA77" s="77"/>
    </row>
    <row r="78" spans="2:27" x14ac:dyDescent="0.25">
      <c r="C78" s="185" t="str">
        <f>IF(D78&gt;2,"WIN"," ")</f>
        <v xml:space="preserve"> </v>
      </c>
      <c r="D78" s="170">
        <f t="shared" si="10"/>
        <v>2</v>
      </c>
      <c r="E78" s="8">
        <f>SUM(F63:F78)</f>
        <v>7</v>
      </c>
      <c r="F78" s="8">
        <f t="shared" si="11"/>
        <v>1</v>
      </c>
      <c r="G78" s="8">
        <f>MIN('Day 1 Cards'!Z97,'Day 1 Cards'!U97)</f>
        <v>3</v>
      </c>
      <c r="H78" s="8">
        <f t="shared" si="9"/>
        <v>16</v>
      </c>
      <c r="I78" s="8">
        <f>MIN('Day 1 Cards'!AE97,'Day 1 Cards'!AK97)</f>
        <v>4</v>
      </c>
      <c r="J78" s="8">
        <f t="shared" si="12"/>
        <v>0</v>
      </c>
      <c r="K78" s="8">
        <f>SUM(J63:J78)</f>
        <v>5</v>
      </c>
      <c r="L78" s="170">
        <f t="shared" si="13"/>
        <v>-2</v>
      </c>
      <c r="M78" s="184" t="str">
        <f>IF(L78&gt;2,"WIN"," ")</f>
        <v xml:space="preserve"> </v>
      </c>
      <c r="N78" s="289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77"/>
      <c r="AA78" s="77"/>
    </row>
    <row r="79" spans="2:27" x14ac:dyDescent="0.25">
      <c r="C79" s="185" t="str">
        <f>IF(D79&gt;1,"WIN"," ")</f>
        <v>WIN</v>
      </c>
      <c r="D79" s="170">
        <f t="shared" si="10"/>
        <v>2</v>
      </c>
      <c r="E79" s="8">
        <f>SUM(F63:F79)</f>
        <v>7</v>
      </c>
      <c r="F79" s="8">
        <f t="shared" si="11"/>
        <v>0</v>
      </c>
      <c r="G79" s="8">
        <f>MIN('Day 1 Cards'!Z98,'Day 1 Cards'!U98)</f>
        <v>4</v>
      </c>
      <c r="H79" s="8">
        <f t="shared" si="9"/>
        <v>17</v>
      </c>
      <c r="I79" s="8">
        <f>MIN('Day 1 Cards'!AE98,'Day 1 Cards'!AK98)</f>
        <v>4</v>
      </c>
      <c r="J79" s="8">
        <f t="shared" si="12"/>
        <v>0</v>
      </c>
      <c r="K79" s="8">
        <f>SUM(J63:J79)</f>
        <v>5</v>
      </c>
      <c r="L79" s="170">
        <f t="shared" si="13"/>
        <v>-2</v>
      </c>
      <c r="M79" s="184" t="str">
        <f>IF(L79&gt;1,"WIN"," ")</f>
        <v xml:space="preserve"> </v>
      </c>
      <c r="N79" s="289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77"/>
      <c r="AA79" s="77"/>
    </row>
    <row r="80" spans="2:27" x14ac:dyDescent="0.25">
      <c r="C80" s="187" t="str">
        <f>IF(D80&gt;0,"WIN"," ")</f>
        <v>WIN</v>
      </c>
      <c r="D80" s="170">
        <f t="shared" si="10"/>
        <v>1</v>
      </c>
      <c r="E80" s="8">
        <f>SUM(F63:F80)</f>
        <v>7</v>
      </c>
      <c r="F80" s="8">
        <f t="shared" si="11"/>
        <v>0</v>
      </c>
      <c r="G80" s="8">
        <f>MIN('Day 1 Cards'!Z99,'Day 1 Cards'!U99)</f>
        <v>5</v>
      </c>
      <c r="H80" s="8">
        <f t="shared" si="9"/>
        <v>18</v>
      </c>
      <c r="I80" s="8">
        <f>MIN('Day 1 Cards'!AE99,'Day 1 Cards'!AK99)</f>
        <v>4</v>
      </c>
      <c r="J80" s="8">
        <f t="shared" si="12"/>
        <v>1</v>
      </c>
      <c r="K80" s="8">
        <f>SUM(J63:J80)</f>
        <v>6</v>
      </c>
      <c r="L80" s="170">
        <f t="shared" si="13"/>
        <v>-1</v>
      </c>
      <c r="M80" s="186" t="str">
        <f>IF(L80&gt;0,"WIN"," ")</f>
        <v xml:space="preserve"> </v>
      </c>
      <c r="N80" s="289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77"/>
      <c r="AA80" s="77"/>
    </row>
    <row r="81" spans="3:27" x14ac:dyDescent="0.25">
      <c r="C81" s="46">
        <f>IF(C80="WIN",1,0)</f>
        <v>1</v>
      </c>
      <c r="M81" s="46">
        <f>IF(M80="WIN",1,0)</f>
        <v>0</v>
      </c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77"/>
      <c r="AA81" s="77"/>
    </row>
    <row r="82" spans="3:27" ht="31.5" x14ac:dyDescent="0.25">
      <c r="C82" s="46">
        <f>IF(D80=L80,0.5,0)</f>
        <v>0</v>
      </c>
      <c r="F82" s="170">
        <f>SUM(C81:C82)</f>
        <v>1</v>
      </c>
      <c r="G82" s="283" t="s">
        <v>122</v>
      </c>
      <c r="I82" s="284" t="s">
        <v>118</v>
      </c>
      <c r="J82" s="170">
        <f>SUM(M81:M82)</f>
        <v>0</v>
      </c>
      <c r="M82" s="46">
        <f>C82</f>
        <v>0</v>
      </c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77"/>
      <c r="AA82" s="77"/>
    </row>
    <row r="86" spans="3:27" ht="21" x14ac:dyDescent="0.35">
      <c r="H86" s="210" t="s">
        <v>126</v>
      </c>
    </row>
    <row r="87" spans="3:27" ht="15.75" x14ac:dyDescent="0.25">
      <c r="D87" s="172"/>
      <c r="E87" s="172"/>
      <c r="F87" s="221">
        <f>F28+F55+F82</f>
        <v>3</v>
      </c>
      <c r="G87" s="292" t="s">
        <v>108</v>
      </c>
      <c r="H87" s="221"/>
      <c r="I87" s="292" t="s">
        <v>69</v>
      </c>
      <c r="J87" s="221">
        <f>J28+J55+J82</f>
        <v>0</v>
      </c>
      <c r="K87" s="172"/>
      <c r="S87" s="172"/>
      <c r="T87" s="172"/>
      <c r="U87" s="172"/>
    </row>
    <row r="88" spans="3:27" ht="21" x14ac:dyDescent="0.35">
      <c r="D88" s="172"/>
      <c r="E88" s="172"/>
      <c r="F88" s="172"/>
      <c r="G88" s="172"/>
      <c r="H88" s="210"/>
      <c r="I88" s="172"/>
      <c r="J88" s="172"/>
      <c r="K88" s="172"/>
      <c r="L88" s="172"/>
      <c r="S88" s="172"/>
      <c r="T88" s="172"/>
      <c r="U88" s="172"/>
    </row>
    <row r="89" spans="3:27" ht="21" x14ac:dyDescent="0.35">
      <c r="D89" s="172"/>
      <c r="E89" s="172"/>
      <c r="F89" s="172"/>
      <c r="G89" s="172"/>
      <c r="H89" s="210"/>
      <c r="I89" s="172"/>
      <c r="J89" s="172"/>
      <c r="K89" s="172"/>
      <c r="L89" s="172"/>
      <c r="S89" s="172"/>
      <c r="T89" s="172"/>
      <c r="U89" s="172"/>
    </row>
    <row r="90" spans="3:27" x14ac:dyDescent="0.25"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</row>
    <row r="94" spans="3:27" ht="31.5" x14ac:dyDescent="0.5">
      <c r="C94" s="172"/>
      <c r="D94" s="225" t="s">
        <v>8</v>
      </c>
      <c r="E94" s="172"/>
      <c r="I94" s="188"/>
      <c r="J94" s="188"/>
      <c r="K94" s="188"/>
      <c r="L94" s="188"/>
      <c r="M94" s="188"/>
      <c r="N94" s="226" t="s">
        <v>116</v>
      </c>
      <c r="O94" s="188"/>
      <c r="P94" s="188"/>
      <c r="Q94" s="188"/>
      <c r="R94" s="188"/>
      <c r="S94" s="188"/>
    </row>
    <row r="100" spans="1:27" ht="26.25" x14ac:dyDescent="0.4">
      <c r="A100" s="279" t="s">
        <v>102</v>
      </c>
      <c r="B100" s="188"/>
      <c r="D100" s="169" t="s">
        <v>79</v>
      </c>
      <c r="E100" s="46" t="s">
        <v>24</v>
      </c>
      <c r="F100" s="46" t="s">
        <v>0</v>
      </c>
      <c r="G100" s="176" t="s">
        <v>20</v>
      </c>
      <c r="H100" s="46" t="s">
        <v>74</v>
      </c>
      <c r="I100" s="175" t="s">
        <v>71</v>
      </c>
      <c r="J100" s="46" t="s">
        <v>0</v>
      </c>
      <c r="K100" s="46" t="s">
        <v>24</v>
      </c>
      <c r="L100" s="169" t="s">
        <v>79</v>
      </c>
      <c r="P100" s="169" t="s">
        <v>79</v>
      </c>
      <c r="Q100" s="46" t="s">
        <v>24</v>
      </c>
      <c r="R100" s="46" t="s">
        <v>0</v>
      </c>
      <c r="S100" s="176" t="s">
        <v>73</v>
      </c>
      <c r="T100" s="46" t="s">
        <v>74</v>
      </c>
      <c r="U100" s="175" t="s">
        <v>43</v>
      </c>
      <c r="V100" s="46" t="s">
        <v>0</v>
      </c>
      <c r="W100" s="46" t="s">
        <v>24</v>
      </c>
      <c r="X100" s="169" t="s">
        <v>79</v>
      </c>
      <c r="Z100" s="279" t="s">
        <v>103</v>
      </c>
      <c r="AA100" s="280"/>
    </row>
    <row r="101" spans="1:27" x14ac:dyDescent="0.25">
      <c r="D101" s="169" t="s">
        <v>80</v>
      </c>
      <c r="E101" s="46" t="s">
        <v>78</v>
      </c>
      <c r="F101" s="46" t="s">
        <v>78</v>
      </c>
      <c r="G101" s="46" t="s">
        <v>77</v>
      </c>
      <c r="H101" s="46" t="s">
        <v>76</v>
      </c>
      <c r="I101" s="46" t="s">
        <v>77</v>
      </c>
      <c r="J101" s="46" t="s">
        <v>78</v>
      </c>
      <c r="K101" s="46" t="s">
        <v>78</v>
      </c>
      <c r="L101" s="169" t="s">
        <v>80</v>
      </c>
      <c r="P101" s="169" t="s">
        <v>80</v>
      </c>
      <c r="Q101" s="46" t="s">
        <v>78</v>
      </c>
      <c r="R101" s="46" t="s">
        <v>78</v>
      </c>
      <c r="S101" s="46" t="s">
        <v>77</v>
      </c>
      <c r="T101" s="46" t="s">
        <v>76</v>
      </c>
      <c r="U101" s="46" t="s">
        <v>77</v>
      </c>
      <c r="V101" s="46" t="s">
        <v>78</v>
      </c>
      <c r="W101" s="46" t="s">
        <v>78</v>
      </c>
      <c r="X101" s="169" t="s">
        <v>80</v>
      </c>
    </row>
    <row r="102" spans="1:27" x14ac:dyDescent="0.25">
      <c r="D102" s="170">
        <f>E102-K102</f>
        <v>1</v>
      </c>
      <c r="E102" s="8">
        <f>F102</f>
        <v>1</v>
      </c>
      <c r="F102" s="8">
        <f>IF(G102&lt;I102,1,0)</f>
        <v>1</v>
      </c>
      <c r="G102" s="8">
        <f>'Day 2 Cards'!AE46</f>
        <v>3</v>
      </c>
      <c r="H102" s="8">
        <f t="shared" ref="H102:H119" si="14">H9</f>
        <v>1</v>
      </c>
      <c r="I102" s="8">
        <f>'Day 2 Cards'!AE81</f>
        <v>4</v>
      </c>
      <c r="J102" s="8">
        <f>IF(I102&lt;G102,1,0)</f>
        <v>0</v>
      </c>
      <c r="K102" s="8">
        <f>J102</f>
        <v>0</v>
      </c>
      <c r="L102" s="170">
        <f>K102-E102</f>
        <v>-1</v>
      </c>
      <c r="P102" s="170">
        <f>Q102-W102</f>
        <v>0</v>
      </c>
      <c r="Q102" s="8">
        <f>R102</f>
        <v>0</v>
      </c>
      <c r="R102" s="8">
        <f t="shared" ref="R102:R119" si="15">IF(S102&lt;U102,1,0)</f>
        <v>0</v>
      </c>
      <c r="S102" s="8">
        <f>'Day 2 Cards'!AK46</f>
        <v>3</v>
      </c>
      <c r="T102" s="8">
        <f t="shared" ref="T102:T119" si="16">H102</f>
        <v>1</v>
      </c>
      <c r="U102" s="8">
        <f>'Day 2 Cards'!AK81</f>
        <v>3</v>
      </c>
      <c r="V102" s="8">
        <f t="shared" ref="V102:V119" si="17">IF(U102&lt;S102,1,0)</f>
        <v>0</v>
      </c>
      <c r="W102" s="8">
        <f>V102</f>
        <v>0</v>
      </c>
      <c r="X102" s="170">
        <f>W102-Q102</f>
        <v>0</v>
      </c>
    </row>
    <row r="103" spans="1:27" x14ac:dyDescent="0.25">
      <c r="D103" s="170">
        <f t="shared" ref="D103:D119" si="18">E103-K103</f>
        <v>2</v>
      </c>
      <c r="E103" s="8">
        <f>SUM(F102:F103)</f>
        <v>2</v>
      </c>
      <c r="F103" s="8">
        <f t="shared" ref="F103:F119" si="19">IF(G103&lt;I103,1,0)</f>
        <v>1</v>
      </c>
      <c r="G103" s="8">
        <f>'Day 2 Cards'!AE47</f>
        <v>5</v>
      </c>
      <c r="H103" s="8">
        <f t="shared" si="14"/>
        <v>2</v>
      </c>
      <c r="I103" s="8">
        <f>'Day 2 Cards'!AE82</f>
        <v>8</v>
      </c>
      <c r="J103" s="8">
        <f t="shared" ref="J103:J119" si="20">IF(I103&lt;G103,1,0)</f>
        <v>0</v>
      </c>
      <c r="K103" s="8">
        <f>SUM(J102:J103)</f>
        <v>0</v>
      </c>
      <c r="L103" s="170">
        <f t="shared" ref="L103:L119" si="21">K103-E103</f>
        <v>-2</v>
      </c>
      <c r="P103" s="170">
        <f t="shared" ref="P103:P119" si="22">Q103-W103</f>
        <v>1</v>
      </c>
      <c r="Q103" s="8">
        <f>SUM(R102:R103)</f>
        <v>1</v>
      </c>
      <c r="R103" s="8">
        <f t="shared" si="15"/>
        <v>1</v>
      </c>
      <c r="S103" s="8">
        <f>'Day 2 Cards'!AK47</f>
        <v>4</v>
      </c>
      <c r="T103" s="8">
        <f t="shared" si="16"/>
        <v>2</v>
      </c>
      <c r="U103" s="8">
        <f>'Day 2 Cards'!AK82</f>
        <v>9</v>
      </c>
      <c r="V103" s="8">
        <f t="shared" si="17"/>
        <v>0</v>
      </c>
      <c r="W103" s="8">
        <f>SUM(V102:V103)</f>
        <v>0</v>
      </c>
      <c r="X103" s="170">
        <f t="shared" ref="X103:X119" si="23">W103-Q103</f>
        <v>-1</v>
      </c>
    </row>
    <row r="104" spans="1:27" x14ac:dyDescent="0.25">
      <c r="D104" s="170">
        <f t="shared" si="18"/>
        <v>2</v>
      </c>
      <c r="E104" s="8">
        <f>SUM(F102:F104)</f>
        <v>2</v>
      </c>
      <c r="F104" s="8">
        <f t="shared" si="19"/>
        <v>0</v>
      </c>
      <c r="G104" s="8">
        <f>'Day 2 Cards'!AE48</f>
        <v>5</v>
      </c>
      <c r="H104" s="8">
        <f t="shared" si="14"/>
        <v>3</v>
      </c>
      <c r="I104" s="8">
        <f>'Day 2 Cards'!AE83</f>
        <v>5</v>
      </c>
      <c r="J104" s="8">
        <f t="shared" si="20"/>
        <v>0</v>
      </c>
      <c r="K104" s="8">
        <f>SUM(J102:J104)</f>
        <v>0</v>
      </c>
      <c r="L104" s="170">
        <f t="shared" si="21"/>
        <v>-2</v>
      </c>
      <c r="P104" s="170">
        <f t="shared" si="22"/>
        <v>2</v>
      </c>
      <c r="Q104" s="8">
        <f>SUM(R102:R104)</f>
        <v>2</v>
      </c>
      <c r="R104" s="8">
        <f t="shared" si="15"/>
        <v>1</v>
      </c>
      <c r="S104" s="8">
        <f>'Day 2 Cards'!AK48</f>
        <v>6</v>
      </c>
      <c r="T104" s="8">
        <f t="shared" si="16"/>
        <v>3</v>
      </c>
      <c r="U104" s="8">
        <f>'Day 2 Cards'!AK83</f>
        <v>9</v>
      </c>
      <c r="V104" s="8">
        <f t="shared" si="17"/>
        <v>0</v>
      </c>
      <c r="W104" s="8">
        <f>SUM(V102:V104)</f>
        <v>0</v>
      </c>
      <c r="X104" s="170">
        <f t="shared" si="23"/>
        <v>-2</v>
      </c>
    </row>
    <row r="105" spans="1:27" x14ac:dyDescent="0.25">
      <c r="D105" s="170">
        <f t="shared" si="18"/>
        <v>3</v>
      </c>
      <c r="E105" s="8">
        <f>SUM(F102:F105)</f>
        <v>3</v>
      </c>
      <c r="F105" s="8">
        <f t="shared" si="19"/>
        <v>1</v>
      </c>
      <c r="G105" s="8">
        <f>'Day 2 Cards'!AE49</f>
        <v>5</v>
      </c>
      <c r="H105" s="8">
        <f t="shared" si="14"/>
        <v>4</v>
      </c>
      <c r="I105" s="8">
        <f>'Day 2 Cards'!AE84</f>
        <v>6</v>
      </c>
      <c r="J105" s="8">
        <f t="shared" si="20"/>
        <v>0</v>
      </c>
      <c r="K105" s="8">
        <f>SUM(J102:J105)</f>
        <v>0</v>
      </c>
      <c r="L105" s="170">
        <f t="shared" si="21"/>
        <v>-3</v>
      </c>
      <c r="P105" s="170">
        <f t="shared" si="22"/>
        <v>1</v>
      </c>
      <c r="Q105" s="8">
        <f>SUM(R102:R105)</f>
        <v>2</v>
      </c>
      <c r="R105" s="8">
        <f t="shared" si="15"/>
        <v>0</v>
      </c>
      <c r="S105" s="8">
        <f>'Day 2 Cards'!AK49</f>
        <v>6</v>
      </c>
      <c r="T105" s="8">
        <f t="shared" si="16"/>
        <v>4</v>
      </c>
      <c r="U105" s="8">
        <f>'Day 2 Cards'!AK84</f>
        <v>5</v>
      </c>
      <c r="V105" s="8">
        <f t="shared" si="17"/>
        <v>1</v>
      </c>
      <c r="W105" s="8">
        <f>SUM(V102:V105)</f>
        <v>1</v>
      </c>
      <c r="X105" s="170">
        <f t="shared" si="23"/>
        <v>-1</v>
      </c>
    </row>
    <row r="106" spans="1:27" x14ac:dyDescent="0.25">
      <c r="D106" s="170">
        <f t="shared" si="18"/>
        <v>3</v>
      </c>
      <c r="E106" s="8">
        <f>SUM(F102:F106)</f>
        <v>3</v>
      </c>
      <c r="F106" s="8">
        <f t="shared" si="19"/>
        <v>0</v>
      </c>
      <c r="G106" s="8">
        <f>'Day 2 Cards'!AE50</f>
        <v>7</v>
      </c>
      <c r="H106" s="8">
        <f t="shared" si="14"/>
        <v>5</v>
      </c>
      <c r="I106" s="8">
        <f>'Day 2 Cards'!AE85</f>
        <v>7</v>
      </c>
      <c r="J106" s="8">
        <f t="shared" si="20"/>
        <v>0</v>
      </c>
      <c r="K106" s="8">
        <f>SUM(J102:J106)</f>
        <v>0</v>
      </c>
      <c r="L106" s="170">
        <f t="shared" si="21"/>
        <v>-3</v>
      </c>
      <c r="P106" s="170">
        <f t="shared" si="22"/>
        <v>1</v>
      </c>
      <c r="Q106" s="8">
        <f>SUM(R102:R106)</f>
        <v>2</v>
      </c>
      <c r="R106" s="8">
        <f t="shared" si="15"/>
        <v>0</v>
      </c>
      <c r="S106" s="8">
        <f>'Day 2 Cards'!AK50</f>
        <v>4</v>
      </c>
      <c r="T106" s="8">
        <f t="shared" si="16"/>
        <v>5</v>
      </c>
      <c r="U106" s="8">
        <f>'Day 2 Cards'!AK85</f>
        <v>4</v>
      </c>
      <c r="V106" s="8">
        <f t="shared" si="17"/>
        <v>0</v>
      </c>
      <c r="W106" s="8">
        <f>SUM(V102:V106)</f>
        <v>1</v>
      </c>
      <c r="X106" s="170">
        <f t="shared" si="23"/>
        <v>-1</v>
      </c>
    </row>
    <row r="107" spans="1:27" x14ac:dyDescent="0.25">
      <c r="D107" s="170">
        <f t="shared" si="18"/>
        <v>3</v>
      </c>
      <c r="E107" s="8">
        <f>SUM(F102:F107)</f>
        <v>3</v>
      </c>
      <c r="F107" s="8">
        <f t="shared" si="19"/>
        <v>0</v>
      </c>
      <c r="G107" s="8">
        <f>'Day 2 Cards'!AE51</f>
        <v>2</v>
      </c>
      <c r="H107" s="8">
        <f t="shared" si="14"/>
        <v>6</v>
      </c>
      <c r="I107" s="8">
        <f>'Day 2 Cards'!AE86</f>
        <v>2</v>
      </c>
      <c r="J107" s="8">
        <f t="shared" si="20"/>
        <v>0</v>
      </c>
      <c r="K107" s="8">
        <f>SUM(J102:J107)</f>
        <v>0</v>
      </c>
      <c r="L107" s="170">
        <f t="shared" si="21"/>
        <v>-3</v>
      </c>
      <c r="P107" s="170">
        <f t="shared" si="22"/>
        <v>1</v>
      </c>
      <c r="Q107" s="8">
        <f>SUM(R102:R107)</f>
        <v>2</v>
      </c>
      <c r="R107" s="8">
        <f t="shared" si="15"/>
        <v>0</v>
      </c>
      <c r="S107" s="8">
        <f>'Day 2 Cards'!AK51</f>
        <v>4</v>
      </c>
      <c r="T107" s="8">
        <f t="shared" si="16"/>
        <v>6</v>
      </c>
      <c r="U107" s="8">
        <f>'Day 2 Cards'!AK86</f>
        <v>4</v>
      </c>
      <c r="V107" s="8">
        <f t="shared" si="17"/>
        <v>0</v>
      </c>
      <c r="W107" s="8">
        <f>SUM(V102:V107)</f>
        <v>1</v>
      </c>
      <c r="X107" s="170">
        <f t="shared" si="23"/>
        <v>-1</v>
      </c>
    </row>
    <row r="108" spans="1:27" x14ac:dyDescent="0.25">
      <c r="D108" s="170">
        <f t="shared" si="18"/>
        <v>4</v>
      </c>
      <c r="E108" s="8">
        <f>SUM(F102:F108)</f>
        <v>4</v>
      </c>
      <c r="F108" s="8">
        <f t="shared" si="19"/>
        <v>1</v>
      </c>
      <c r="G108" s="8">
        <f>'Day 2 Cards'!AE52</f>
        <v>4</v>
      </c>
      <c r="H108" s="8">
        <f t="shared" si="14"/>
        <v>7</v>
      </c>
      <c r="I108" s="8">
        <f>'Day 2 Cards'!AE87</f>
        <v>5</v>
      </c>
      <c r="J108" s="8">
        <f t="shared" si="20"/>
        <v>0</v>
      </c>
      <c r="K108" s="8">
        <f>SUM(J102:J108)</f>
        <v>0</v>
      </c>
      <c r="L108" s="170">
        <f t="shared" si="21"/>
        <v>-4</v>
      </c>
      <c r="P108" s="170">
        <f t="shared" si="22"/>
        <v>2</v>
      </c>
      <c r="Q108" s="8">
        <f>SUM(R102:R108)</f>
        <v>3</v>
      </c>
      <c r="R108" s="8">
        <f t="shared" si="15"/>
        <v>1</v>
      </c>
      <c r="S108" s="8">
        <f>'Day 2 Cards'!AK52</f>
        <v>2</v>
      </c>
      <c r="T108" s="8">
        <f t="shared" si="16"/>
        <v>7</v>
      </c>
      <c r="U108" s="8">
        <f>'Day 2 Cards'!AK87</f>
        <v>7</v>
      </c>
      <c r="V108" s="8">
        <f t="shared" si="17"/>
        <v>0</v>
      </c>
      <c r="W108" s="8">
        <f>SUM(V102:V108)</f>
        <v>1</v>
      </c>
      <c r="X108" s="170">
        <f t="shared" si="23"/>
        <v>-2</v>
      </c>
    </row>
    <row r="109" spans="1:27" x14ac:dyDescent="0.25">
      <c r="D109" s="170">
        <f t="shared" si="18"/>
        <v>5</v>
      </c>
      <c r="E109" s="8">
        <f>SUM(F102:F109)</f>
        <v>5</v>
      </c>
      <c r="F109" s="8">
        <f t="shared" si="19"/>
        <v>1</v>
      </c>
      <c r="G109" s="8">
        <f>'Day 2 Cards'!AE53</f>
        <v>5</v>
      </c>
      <c r="H109" s="8">
        <f t="shared" si="14"/>
        <v>8</v>
      </c>
      <c r="I109" s="8">
        <f>'Day 2 Cards'!AE88</f>
        <v>6</v>
      </c>
      <c r="J109" s="8">
        <f t="shared" si="20"/>
        <v>0</v>
      </c>
      <c r="K109" s="8">
        <f>SUM(J102:J109)</f>
        <v>0</v>
      </c>
      <c r="L109" s="170">
        <f t="shared" si="21"/>
        <v>-5</v>
      </c>
      <c r="P109" s="170">
        <f t="shared" si="22"/>
        <v>3</v>
      </c>
      <c r="Q109" s="8">
        <f>SUM(R102:R109)</f>
        <v>4</v>
      </c>
      <c r="R109" s="8">
        <f t="shared" si="15"/>
        <v>1</v>
      </c>
      <c r="S109" s="8">
        <f>'Day 2 Cards'!AK53</f>
        <v>5</v>
      </c>
      <c r="T109" s="8">
        <f t="shared" si="16"/>
        <v>8</v>
      </c>
      <c r="U109" s="8">
        <f>'Day 2 Cards'!AK88</f>
        <v>7</v>
      </c>
      <c r="V109" s="8">
        <f t="shared" si="17"/>
        <v>0</v>
      </c>
      <c r="W109" s="8">
        <f>SUM(V102:V109)</f>
        <v>1</v>
      </c>
      <c r="X109" s="170">
        <f t="shared" si="23"/>
        <v>-3</v>
      </c>
    </row>
    <row r="110" spans="1:27" x14ac:dyDescent="0.25">
      <c r="C110" s="46" t="s">
        <v>82</v>
      </c>
      <c r="D110" s="170">
        <f t="shared" si="18"/>
        <v>6</v>
      </c>
      <c r="E110" s="8">
        <f>SUM(F102:F110)</f>
        <v>6</v>
      </c>
      <c r="F110" s="8">
        <f t="shared" si="19"/>
        <v>1</v>
      </c>
      <c r="G110" s="8">
        <f>'Day 2 Cards'!AE54</f>
        <v>4</v>
      </c>
      <c r="H110" s="8">
        <f t="shared" si="14"/>
        <v>9</v>
      </c>
      <c r="I110" s="8">
        <f>'Day 2 Cards'!AE89</f>
        <v>9</v>
      </c>
      <c r="J110" s="8">
        <f t="shared" si="20"/>
        <v>0</v>
      </c>
      <c r="K110" s="8">
        <f>SUM(J102:J110)</f>
        <v>0</v>
      </c>
      <c r="L110" s="170">
        <f t="shared" si="21"/>
        <v>-6</v>
      </c>
      <c r="M110" s="46" t="s">
        <v>82</v>
      </c>
      <c r="O110" s="46" t="s">
        <v>82</v>
      </c>
      <c r="P110" s="170">
        <f t="shared" si="22"/>
        <v>2</v>
      </c>
      <c r="Q110" s="8">
        <f>SUM(R102:R110)</f>
        <v>4</v>
      </c>
      <c r="R110" s="8">
        <f t="shared" si="15"/>
        <v>0</v>
      </c>
      <c r="S110" s="8">
        <f>'Day 2 Cards'!AK54</f>
        <v>7</v>
      </c>
      <c r="T110" s="8">
        <f t="shared" si="16"/>
        <v>9</v>
      </c>
      <c r="U110" s="8">
        <f>'Day 2 Cards'!AK89</f>
        <v>5</v>
      </c>
      <c r="V110" s="8">
        <f t="shared" si="17"/>
        <v>1</v>
      </c>
      <c r="W110" s="8">
        <f>SUM(V102:V110)</f>
        <v>2</v>
      </c>
      <c r="X110" s="170">
        <f t="shared" si="23"/>
        <v>-2</v>
      </c>
      <c r="Y110" s="46" t="s">
        <v>82</v>
      </c>
    </row>
    <row r="111" spans="1:27" x14ac:dyDescent="0.25">
      <c r="C111" s="183" t="str">
        <f>IF(D111&gt;8,"WIN"," ")</f>
        <v xml:space="preserve"> </v>
      </c>
      <c r="D111" s="170">
        <f t="shared" si="18"/>
        <v>6</v>
      </c>
      <c r="E111" s="8">
        <f>SUM(F102:F111)</f>
        <v>6</v>
      </c>
      <c r="F111" s="8">
        <f t="shared" si="19"/>
        <v>0</v>
      </c>
      <c r="G111" s="8">
        <f>'Day 2 Cards'!AE56</f>
        <v>3</v>
      </c>
      <c r="H111" s="8">
        <f t="shared" si="14"/>
        <v>10</v>
      </c>
      <c r="I111" s="8">
        <f>'Day 2 Cards'!AE91</f>
        <v>3</v>
      </c>
      <c r="J111" s="8">
        <f t="shared" si="20"/>
        <v>0</v>
      </c>
      <c r="K111" s="8">
        <f>SUM(J102:J111)</f>
        <v>0</v>
      </c>
      <c r="L111" s="170">
        <f t="shared" si="21"/>
        <v>-6</v>
      </c>
      <c r="M111" s="181" t="str">
        <f>IF(L111&gt;8,"WIN"," ")</f>
        <v xml:space="preserve"> </v>
      </c>
      <c r="N111" s="182"/>
      <c r="O111" s="183" t="str">
        <f>IF(P111&gt;8,"WIN"," ")</f>
        <v xml:space="preserve"> </v>
      </c>
      <c r="P111" s="170">
        <f t="shared" si="22"/>
        <v>3</v>
      </c>
      <c r="Q111" s="8">
        <f>SUM(R102:R111)</f>
        <v>5</v>
      </c>
      <c r="R111" s="8">
        <f t="shared" si="15"/>
        <v>1</v>
      </c>
      <c r="S111" s="8">
        <f>'Day 2 Cards'!AK56</f>
        <v>3</v>
      </c>
      <c r="T111" s="8">
        <f t="shared" si="16"/>
        <v>10</v>
      </c>
      <c r="U111" s="8">
        <f>'Day 2 Cards'!AK91</f>
        <v>5</v>
      </c>
      <c r="V111" s="8">
        <f t="shared" si="17"/>
        <v>0</v>
      </c>
      <c r="W111" s="8">
        <f>SUM(V102:V111)</f>
        <v>2</v>
      </c>
      <c r="X111" s="170">
        <f t="shared" si="23"/>
        <v>-3</v>
      </c>
      <c r="Y111" s="181" t="str">
        <f>IF(X111&gt;8,"WIN"," ")</f>
        <v xml:space="preserve"> </v>
      </c>
    </row>
    <row r="112" spans="1:27" x14ac:dyDescent="0.25">
      <c r="C112" s="185" t="str">
        <f>IF(D112&gt;7,"WIN"," ")</f>
        <v xml:space="preserve"> </v>
      </c>
      <c r="D112" s="170">
        <f t="shared" si="18"/>
        <v>7</v>
      </c>
      <c r="E112" s="8">
        <f>SUM(F102:F112)</f>
        <v>7</v>
      </c>
      <c r="F112" s="8">
        <f t="shared" si="19"/>
        <v>1</v>
      </c>
      <c r="G112" s="8">
        <f>'Day 2 Cards'!AE57</f>
        <v>4</v>
      </c>
      <c r="H112" s="8">
        <f t="shared" si="14"/>
        <v>11</v>
      </c>
      <c r="I112" s="8">
        <f>'Day 2 Cards'!AE92</f>
        <v>6</v>
      </c>
      <c r="J112" s="8">
        <f t="shared" si="20"/>
        <v>0</v>
      </c>
      <c r="K112" s="8">
        <f>SUM(J102:J112)</f>
        <v>0</v>
      </c>
      <c r="L112" s="170">
        <f t="shared" si="21"/>
        <v>-7</v>
      </c>
      <c r="M112" s="184" t="str">
        <f>IF(L112&gt;7,"WIN"," ")</f>
        <v xml:space="preserve"> </v>
      </c>
      <c r="N112" s="182"/>
      <c r="O112" s="185" t="str">
        <f>IF(P112&gt;7,"WIN"," ")</f>
        <v xml:space="preserve"> </v>
      </c>
      <c r="P112" s="170">
        <f t="shared" si="22"/>
        <v>2</v>
      </c>
      <c r="Q112" s="8">
        <f>SUM(R102:R112)</f>
        <v>5</v>
      </c>
      <c r="R112" s="8">
        <f t="shared" si="15"/>
        <v>0</v>
      </c>
      <c r="S112" s="8">
        <f>'Day 2 Cards'!AK57</f>
        <v>5</v>
      </c>
      <c r="T112" s="8">
        <f t="shared" si="16"/>
        <v>11</v>
      </c>
      <c r="U112" s="8">
        <f>'Day 2 Cards'!AK92</f>
        <v>3</v>
      </c>
      <c r="V112" s="8">
        <f t="shared" si="17"/>
        <v>1</v>
      </c>
      <c r="W112" s="8">
        <f>SUM(V102:V112)</f>
        <v>3</v>
      </c>
      <c r="X112" s="170">
        <f t="shared" si="23"/>
        <v>-2</v>
      </c>
      <c r="Y112" s="184" t="str">
        <f>IF(X112&gt;7,"WIN"," ")</f>
        <v xml:space="preserve"> </v>
      </c>
    </row>
    <row r="113" spans="1:27" x14ac:dyDescent="0.25">
      <c r="C113" s="185" t="str">
        <f>IF(D113&gt;6,"WIN"," ")</f>
        <v>WIN</v>
      </c>
      <c r="D113" s="170">
        <f t="shared" si="18"/>
        <v>7</v>
      </c>
      <c r="E113" s="8">
        <f>SUM(F102:F113)</f>
        <v>7</v>
      </c>
      <c r="F113" s="8">
        <f t="shared" si="19"/>
        <v>0</v>
      </c>
      <c r="G113" s="8">
        <f>'Day 2 Cards'!AE58</f>
        <v>5</v>
      </c>
      <c r="H113" s="8">
        <f t="shared" si="14"/>
        <v>12</v>
      </c>
      <c r="I113" s="8">
        <f>'Day 2 Cards'!AE93</f>
        <v>5</v>
      </c>
      <c r="J113" s="8">
        <f t="shared" si="20"/>
        <v>0</v>
      </c>
      <c r="K113" s="8">
        <f>SUM(J102:J113)</f>
        <v>0</v>
      </c>
      <c r="L113" s="170">
        <f t="shared" si="21"/>
        <v>-7</v>
      </c>
      <c r="M113" s="184" t="str">
        <f>IF(L113&gt;6,"WIN"," ")</f>
        <v xml:space="preserve"> </v>
      </c>
      <c r="N113" s="182"/>
      <c r="O113" s="185" t="str">
        <f>IF(P113&gt;6,"WIN"," ")</f>
        <v xml:space="preserve"> </v>
      </c>
      <c r="P113" s="170">
        <f t="shared" si="22"/>
        <v>2</v>
      </c>
      <c r="Q113" s="8">
        <f>SUM(R102:R113)</f>
        <v>5</v>
      </c>
      <c r="R113" s="8">
        <f t="shared" si="15"/>
        <v>0</v>
      </c>
      <c r="S113" s="8">
        <f>'Day 2 Cards'!AK58</f>
        <v>5</v>
      </c>
      <c r="T113" s="8">
        <f t="shared" si="16"/>
        <v>12</v>
      </c>
      <c r="U113" s="8">
        <f>'Day 2 Cards'!AK93</f>
        <v>5</v>
      </c>
      <c r="V113" s="8">
        <f t="shared" si="17"/>
        <v>0</v>
      </c>
      <c r="W113" s="8">
        <f>SUM(V102:V113)</f>
        <v>3</v>
      </c>
      <c r="X113" s="170">
        <f t="shared" si="23"/>
        <v>-2</v>
      </c>
      <c r="Y113" s="184" t="str">
        <f>IF(X113&gt;6,"WIN"," ")</f>
        <v xml:space="preserve"> </v>
      </c>
    </row>
    <row r="114" spans="1:27" x14ac:dyDescent="0.25">
      <c r="C114" s="185" t="str">
        <f>IF(D114&gt;5,"WIN"," ")</f>
        <v>WIN</v>
      </c>
      <c r="D114" s="170">
        <f t="shared" si="18"/>
        <v>6</v>
      </c>
      <c r="E114" s="8">
        <f>SUM(F102:F114)</f>
        <v>7</v>
      </c>
      <c r="F114" s="8">
        <f t="shared" si="19"/>
        <v>0</v>
      </c>
      <c r="G114" s="8">
        <f>'Day 2 Cards'!AE59</f>
        <v>9</v>
      </c>
      <c r="H114" s="8">
        <f t="shared" si="14"/>
        <v>13</v>
      </c>
      <c r="I114" s="8">
        <f>'Day 2 Cards'!AE94</f>
        <v>6</v>
      </c>
      <c r="J114" s="8">
        <f t="shared" si="20"/>
        <v>1</v>
      </c>
      <c r="K114" s="8">
        <f>SUM(J102:J114)</f>
        <v>1</v>
      </c>
      <c r="L114" s="170">
        <f t="shared" si="21"/>
        <v>-6</v>
      </c>
      <c r="M114" s="184" t="str">
        <f>IF(L114&gt;5,"WIN"," ")</f>
        <v xml:space="preserve"> </v>
      </c>
      <c r="N114" s="182"/>
      <c r="O114" s="185" t="str">
        <f>IF(P114&gt;5,"WIN"," ")</f>
        <v xml:space="preserve"> </v>
      </c>
      <c r="P114" s="170">
        <f t="shared" si="22"/>
        <v>1</v>
      </c>
      <c r="Q114" s="8">
        <f>SUM(R102:R114)</f>
        <v>5</v>
      </c>
      <c r="R114" s="8">
        <f t="shared" si="15"/>
        <v>0</v>
      </c>
      <c r="S114" s="8">
        <f>'Day 2 Cards'!AK59</f>
        <v>5</v>
      </c>
      <c r="T114" s="8">
        <f t="shared" si="16"/>
        <v>13</v>
      </c>
      <c r="U114" s="8">
        <f>'Day 2 Cards'!AK94</f>
        <v>3</v>
      </c>
      <c r="V114" s="8">
        <f t="shared" si="17"/>
        <v>1</v>
      </c>
      <c r="W114" s="8">
        <f>SUM(V102:V114)</f>
        <v>4</v>
      </c>
      <c r="X114" s="170">
        <f t="shared" si="23"/>
        <v>-1</v>
      </c>
      <c r="Y114" s="184" t="str">
        <f>IF(X114&gt;5,"WIN"," ")</f>
        <v xml:space="preserve"> </v>
      </c>
    </row>
    <row r="115" spans="1:27" x14ac:dyDescent="0.25">
      <c r="C115" s="185" t="str">
        <f>IF(D115&gt;4,"WIN"," ")</f>
        <v>WIN</v>
      </c>
      <c r="D115" s="170">
        <f t="shared" si="18"/>
        <v>7</v>
      </c>
      <c r="E115" s="8">
        <f>SUM(F102:F115)</f>
        <v>8</v>
      </c>
      <c r="F115" s="8">
        <f t="shared" si="19"/>
        <v>1</v>
      </c>
      <c r="G115" s="8">
        <f>'Day 2 Cards'!AE60</f>
        <v>2</v>
      </c>
      <c r="H115" s="8">
        <f t="shared" si="14"/>
        <v>14</v>
      </c>
      <c r="I115" s="8">
        <f>'Day 2 Cards'!AE95</f>
        <v>3</v>
      </c>
      <c r="J115" s="8">
        <f t="shared" si="20"/>
        <v>0</v>
      </c>
      <c r="K115" s="8">
        <f>SUM(J102:J115)</f>
        <v>1</v>
      </c>
      <c r="L115" s="170">
        <f t="shared" si="21"/>
        <v>-7</v>
      </c>
      <c r="M115" s="184" t="str">
        <f>IF(L115&gt;4,"WIN"," ")</f>
        <v xml:space="preserve"> </v>
      </c>
      <c r="N115" s="182"/>
      <c r="O115" s="185" t="str">
        <f>IF(P115&gt;4,"WIN"," ")</f>
        <v xml:space="preserve"> </v>
      </c>
      <c r="P115" s="170">
        <f t="shared" si="22"/>
        <v>2</v>
      </c>
      <c r="Q115" s="8">
        <f>SUM(R102:R115)</f>
        <v>6</v>
      </c>
      <c r="R115" s="8">
        <f t="shared" si="15"/>
        <v>1</v>
      </c>
      <c r="S115" s="8">
        <f>'Day 2 Cards'!AK60</f>
        <v>3</v>
      </c>
      <c r="T115" s="8">
        <f t="shared" si="16"/>
        <v>14</v>
      </c>
      <c r="U115" s="8">
        <f>'Day 2 Cards'!AK95</f>
        <v>5</v>
      </c>
      <c r="V115" s="8">
        <f t="shared" si="17"/>
        <v>0</v>
      </c>
      <c r="W115" s="8">
        <f>SUM(V102:V115)</f>
        <v>4</v>
      </c>
      <c r="X115" s="170">
        <f t="shared" si="23"/>
        <v>-2</v>
      </c>
      <c r="Y115" s="184" t="str">
        <f>IF(X115&gt;4,"WIN"," ")</f>
        <v xml:space="preserve"> </v>
      </c>
    </row>
    <row r="116" spans="1:27" x14ac:dyDescent="0.25">
      <c r="C116" s="185" t="str">
        <f>IF(D116&gt;3,"WIN"," ")</f>
        <v>WIN</v>
      </c>
      <c r="D116" s="170">
        <f t="shared" si="18"/>
        <v>7</v>
      </c>
      <c r="E116" s="8">
        <f>SUM(F102:F116)</f>
        <v>8</v>
      </c>
      <c r="F116" s="8">
        <f t="shared" si="19"/>
        <v>0</v>
      </c>
      <c r="G116" s="8">
        <f>'Day 2 Cards'!AE61</f>
        <v>5</v>
      </c>
      <c r="H116" s="8">
        <f t="shared" si="14"/>
        <v>15</v>
      </c>
      <c r="I116" s="8">
        <f>'Day 2 Cards'!AE96</f>
        <v>5</v>
      </c>
      <c r="J116" s="8">
        <f t="shared" si="20"/>
        <v>0</v>
      </c>
      <c r="K116" s="8">
        <f>SUM(J102:J116)</f>
        <v>1</v>
      </c>
      <c r="L116" s="170">
        <f t="shared" si="21"/>
        <v>-7</v>
      </c>
      <c r="M116" s="184" t="str">
        <f>IF(L116&gt;3,"WIN"," ")</f>
        <v xml:space="preserve"> </v>
      </c>
      <c r="N116" s="182"/>
      <c r="O116" s="185" t="str">
        <f>IF(P116&gt;3,"WIN"," ")</f>
        <v xml:space="preserve"> </v>
      </c>
      <c r="P116" s="170">
        <f t="shared" si="22"/>
        <v>1</v>
      </c>
      <c r="Q116" s="8">
        <f>SUM(R102:R116)</f>
        <v>6</v>
      </c>
      <c r="R116" s="8">
        <f t="shared" si="15"/>
        <v>0</v>
      </c>
      <c r="S116" s="8">
        <f>'Day 2 Cards'!AK61</f>
        <v>6</v>
      </c>
      <c r="T116" s="8">
        <f t="shared" si="16"/>
        <v>15</v>
      </c>
      <c r="U116" s="8">
        <f>'Day 2 Cards'!AK96</f>
        <v>4</v>
      </c>
      <c r="V116" s="8">
        <f t="shared" si="17"/>
        <v>1</v>
      </c>
      <c r="W116" s="8">
        <f>SUM(V102:V116)</f>
        <v>5</v>
      </c>
      <c r="X116" s="170">
        <f t="shared" si="23"/>
        <v>-1</v>
      </c>
      <c r="Y116" s="184" t="str">
        <f>IF(X116&gt;3,"WIN"," ")</f>
        <v xml:space="preserve"> </v>
      </c>
    </row>
    <row r="117" spans="1:27" x14ac:dyDescent="0.25">
      <c r="C117" s="185" t="str">
        <f>IF(D117&gt;2,"WIN"," ")</f>
        <v>WIN</v>
      </c>
      <c r="D117" s="170">
        <f t="shared" si="18"/>
        <v>8</v>
      </c>
      <c r="E117" s="8">
        <f>SUM(F102:F117)</f>
        <v>9</v>
      </c>
      <c r="F117" s="8">
        <f t="shared" si="19"/>
        <v>1</v>
      </c>
      <c r="G117" s="8">
        <f>'Day 2 Cards'!AE62</f>
        <v>3</v>
      </c>
      <c r="H117" s="8">
        <f t="shared" si="14"/>
        <v>16</v>
      </c>
      <c r="I117" s="8">
        <f>'Day 2 Cards'!AE97</f>
        <v>5</v>
      </c>
      <c r="J117" s="8">
        <f t="shared" si="20"/>
        <v>0</v>
      </c>
      <c r="K117" s="8">
        <f>SUM(J102:J117)</f>
        <v>1</v>
      </c>
      <c r="L117" s="170">
        <f t="shared" si="21"/>
        <v>-8</v>
      </c>
      <c r="M117" s="184" t="str">
        <f>IF(L117&gt;2,"WIN"," ")</f>
        <v xml:space="preserve"> </v>
      </c>
      <c r="N117" s="182"/>
      <c r="O117" s="185" t="str">
        <f>IF(P117&gt;2,"WIN"," ")</f>
        <v xml:space="preserve"> </v>
      </c>
      <c r="P117" s="170">
        <f t="shared" si="22"/>
        <v>0</v>
      </c>
      <c r="Q117" s="8">
        <f>SUM(R102:R117)</f>
        <v>6</v>
      </c>
      <c r="R117" s="8">
        <f t="shared" si="15"/>
        <v>0</v>
      </c>
      <c r="S117" s="8">
        <f>'Day 2 Cards'!AK62</f>
        <v>5</v>
      </c>
      <c r="T117" s="8">
        <f t="shared" si="16"/>
        <v>16</v>
      </c>
      <c r="U117" s="8">
        <f>'Day 2 Cards'!AK97</f>
        <v>4</v>
      </c>
      <c r="V117" s="8">
        <f t="shared" si="17"/>
        <v>1</v>
      </c>
      <c r="W117" s="8">
        <f>SUM(V102:V117)</f>
        <v>6</v>
      </c>
      <c r="X117" s="170">
        <f t="shared" si="23"/>
        <v>0</v>
      </c>
      <c r="Y117" s="184" t="str">
        <f>IF(X117&gt;2,"WIN"," ")</f>
        <v xml:space="preserve"> </v>
      </c>
    </row>
    <row r="118" spans="1:27" x14ac:dyDescent="0.25">
      <c r="C118" s="185" t="str">
        <f>IF(D118&gt;1,"WIN"," ")</f>
        <v>WIN</v>
      </c>
      <c r="D118" s="170">
        <f t="shared" si="18"/>
        <v>7</v>
      </c>
      <c r="E118" s="8">
        <f>SUM(F102:F118)</f>
        <v>9</v>
      </c>
      <c r="F118" s="8">
        <f t="shared" si="19"/>
        <v>0</v>
      </c>
      <c r="G118" s="8">
        <f>'Day 2 Cards'!AE63</f>
        <v>6</v>
      </c>
      <c r="H118" s="8">
        <f t="shared" si="14"/>
        <v>17</v>
      </c>
      <c r="I118" s="8">
        <f>'Day 2 Cards'!AE98</f>
        <v>5</v>
      </c>
      <c r="J118" s="8">
        <f t="shared" si="20"/>
        <v>1</v>
      </c>
      <c r="K118" s="8">
        <f>SUM(J102:J118)</f>
        <v>2</v>
      </c>
      <c r="L118" s="170">
        <f t="shared" si="21"/>
        <v>-7</v>
      </c>
      <c r="M118" s="184" t="str">
        <f>IF(L118&gt;1,"WIN"," ")</f>
        <v xml:space="preserve"> </v>
      </c>
      <c r="N118" s="182"/>
      <c r="O118" s="185" t="str">
        <f>IF(P118&gt;1,"WIN"," ")</f>
        <v xml:space="preserve"> </v>
      </c>
      <c r="P118" s="170">
        <f t="shared" si="22"/>
        <v>0</v>
      </c>
      <c r="Q118" s="8">
        <f>SUM(R102:R118)</f>
        <v>6</v>
      </c>
      <c r="R118" s="8">
        <f t="shared" si="15"/>
        <v>0</v>
      </c>
      <c r="S118" s="8">
        <f>'Day 2 Cards'!AK63</f>
        <v>6</v>
      </c>
      <c r="T118" s="8">
        <f t="shared" si="16"/>
        <v>17</v>
      </c>
      <c r="U118" s="8">
        <f>'Day 2 Cards'!AK98</f>
        <v>6</v>
      </c>
      <c r="V118" s="8">
        <f t="shared" si="17"/>
        <v>0</v>
      </c>
      <c r="W118" s="8">
        <f>SUM(V102:V118)</f>
        <v>6</v>
      </c>
      <c r="X118" s="170">
        <f t="shared" si="23"/>
        <v>0</v>
      </c>
      <c r="Y118" s="184" t="str">
        <f>IF(X118&gt;1,"WIN"," ")</f>
        <v xml:space="preserve"> </v>
      </c>
    </row>
    <row r="119" spans="1:27" x14ac:dyDescent="0.25">
      <c r="C119" s="187" t="str">
        <f>IF(D119&gt;0,"WIN"," ")</f>
        <v>WIN</v>
      </c>
      <c r="D119" s="170">
        <f t="shared" si="18"/>
        <v>6</v>
      </c>
      <c r="E119" s="8">
        <f>SUM(F102:F119)</f>
        <v>9</v>
      </c>
      <c r="F119" s="8">
        <f t="shared" si="19"/>
        <v>0</v>
      </c>
      <c r="G119" s="8">
        <f>'Day 2 Cards'!AE64</f>
        <v>6</v>
      </c>
      <c r="H119" s="8">
        <f t="shared" si="14"/>
        <v>18</v>
      </c>
      <c r="I119" s="8">
        <f>'Day 2 Cards'!AE99</f>
        <v>5</v>
      </c>
      <c r="J119" s="8">
        <f t="shared" si="20"/>
        <v>1</v>
      </c>
      <c r="K119" s="8">
        <f>SUM(J102:J119)</f>
        <v>3</v>
      </c>
      <c r="L119" s="170">
        <f t="shared" si="21"/>
        <v>-6</v>
      </c>
      <c r="M119" s="186" t="str">
        <f>IF(L119&gt;0,"WIN"," ")</f>
        <v xml:space="preserve"> </v>
      </c>
      <c r="N119" s="182"/>
      <c r="O119" s="187" t="str">
        <f>IF(P119&gt;0,"WIN"," ")</f>
        <v xml:space="preserve"> </v>
      </c>
      <c r="P119" s="170">
        <f t="shared" si="22"/>
        <v>-1</v>
      </c>
      <c r="Q119" s="8">
        <f>SUM(R102:R119)</f>
        <v>6</v>
      </c>
      <c r="R119" s="8">
        <f t="shared" si="15"/>
        <v>0</v>
      </c>
      <c r="S119" s="8">
        <f>'Day 2 Cards'!AK64</f>
        <v>7</v>
      </c>
      <c r="T119" s="8">
        <f t="shared" si="16"/>
        <v>18</v>
      </c>
      <c r="U119" s="8">
        <f>'Day 2 Cards'!AK99</f>
        <v>5</v>
      </c>
      <c r="V119" s="8">
        <f t="shared" si="17"/>
        <v>1</v>
      </c>
      <c r="W119" s="8">
        <f>SUM(V102:V119)</f>
        <v>7</v>
      </c>
      <c r="X119" s="170">
        <f t="shared" si="23"/>
        <v>1</v>
      </c>
      <c r="Y119" s="186" t="str">
        <f>IF(X119&gt;0,"WIN"," ")</f>
        <v>WIN</v>
      </c>
    </row>
    <row r="120" spans="1:27" x14ac:dyDescent="0.25">
      <c r="C120" s="46">
        <f>IF(C119="WIN",1,0)</f>
        <v>1</v>
      </c>
      <c r="M120" s="46">
        <f>IF(M119="WIN",1,0)</f>
        <v>0</v>
      </c>
      <c r="O120" s="46">
        <f>IF(O119="WIN",1,0)</f>
        <v>0</v>
      </c>
      <c r="Y120" s="46">
        <f>IF(Y119="WIN",1,0)</f>
        <v>1</v>
      </c>
    </row>
    <row r="121" spans="1:27" ht="15.75" x14ac:dyDescent="0.25">
      <c r="C121" s="46">
        <f>IF(D119=L119,0.5,0)</f>
        <v>0</v>
      </c>
      <c r="F121" s="170">
        <f>SUM(C120:C121)</f>
        <v>1</v>
      </c>
      <c r="G121" s="208" t="s">
        <v>20</v>
      </c>
      <c r="I121" s="209" t="s">
        <v>71</v>
      </c>
      <c r="J121" s="170">
        <f>SUM(M120:M121)</f>
        <v>0</v>
      </c>
      <c r="M121" s="46">
        <f>C121</f>
        <v>0</v>
      </c>
      <c r="O121" s="46">
        <f>IF(P119=X119,0.5,0)</f>
        <v>0</v>
      </c>
      <c r="R121" s="170">
        <f>SUM(O120:O121)</f>
        <v>0</v>
      </c>
      <c r="S121" s="208" t="s">
        <v>73</v>
      </c>
      <c r="U121" s="209" t="s">
        <v>43</v>
      </c>
      <c r="V121" s="170">
        <f>SUM(Y120:Y121)</f>
        <v>1</v>
      </c>
      <c r="Y121" s="46">
        <f>O121</f>
        <v>0</v>
      </c>
    </row>
    <row r="124" spans="1:27" x14ac:dyDescent="0.25"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</row>
    <row r="125" spans="1:27" s="70" customFormat="1" x14ac:dyDescent="0.25"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</row>
    <row r="126" spans="1:27" ht="26.25" x14ac:dyDescent="0.4">
      <c r="A126" s="279" t="s">
        <v>100</v>
      </c>
      <c r="B126" s="188"/>
      <c r="D126" s="169" t="s">
        <v>79</v>
      </c>
      <c r="E126" s="46" t="s">
        <v>24</v>
      </c>
      <c r="F126" s="46" t="s">
        <v>0</v>
      </c>
      <c r="G126" s="176" t="s">
        <v>5</v>
      </c>
      <c r="H126" s="46" t="s">
        <v>74</v>
      </c>
      <c r="I126" s="175" t="s">
        <v>72</v>
      </c>
      <c r="J126" s="46" t="s">
        <v>0</v>
      </c>
      <c r="K126" s="46" t="s">
        <v>24</v>
      </c>
      <c r="L126" s="169" t="s">
        <v>79</v>
      </c>
      <c r="P126" s="169" t="s">
        <v>79</v>
      </c>
      <c r="Q126" s="46" t="s">
        <v>24</v>
      </c>
      <c r="R126" s="46" t="s">
        <v>0</v>
      </c>
      <c r="S126" s="176" t="s">
        <v>21</v>
      </c>
      <c r="T126" s="46" t="s">
        <v>74</v>
      </c>
      <c r="U126" s="175" t="s">
        <v>16</v>
      </c>
      <c r="V126" s="46" t="s">
        <v>0</v>
      </c>
      <c r="W126" s="46" t="s">
        <v>24</v>
      </c>
      <c r="X126" s="169" t="s">
        <v>79</v>
      </c>
      <c r="Z126" s="279" t="s">
        <v>101</v>
      </c>
      <c r="AA126" s="280"/>
    </row>
    <row r="127" spans="1:27" x14ac:dyDescent="0.25">
      <c r="D127" s="169" t="s">
        <v>80</v>
      </c>
      <c r="E127" s="46" t="s">
        <v>78</v>
      </c>
      <c r="F127" s="46" t="s">
        <v>78</v>
      </c>
      <c r="G127" s="46" t="s">
        <v>77</v>
      </c>
      <c r="H127" s="46" t="s">
        <v>76</v>
      </c>
      <c r="I127" s="46" t="s">
        <v>77</v>
      </c>
      <c r="J127" s="46" t="s">
        <v>78</v>
      </c>
      <c r="K127" s="46" t="s">
        <v>78</v>
      </c>
      <c r="L127" s="169" t="s">
        <v>80</v>
      </c>
      <c r="P127" s="169" t="s">
        <v>80</v>
      </c>
      <c r="Q127" s="46" t="s">
        <v>78</v>
      </c>
      <c r="R127" s="46" t="s">
        <v>78</v>
      </c>
      <c r="S127" s="46" t="s">
        <v>77</v>
      </c>
      <c r="T127" s="46" t="s">
        <v>76</v>
      </c>
      <c r="U127" s="46" t="s">
        <v>77</v>
      </c>
      <c r="V127" s="46" t="s">
        <v>78</v>
      </c>
      <c r="W127" s="46" t="s">
        <v>78</v>
      </c>
      <c r="X127" s="169" t="s">
        <v>80</v>
      </c>
    </row>
    <row r="128" spans="1:27" x14ac:dyDescent="0.25">
      <c r="D128" s="170">
        <f>E128-K128</f>
        <v>-1</v>
      </c>
      <c r="E128" s="8">
        <f>F128</f>
        <v>0</v>
      </c>
      <c r="F128" s="8">
        <f>IF(G128&lt;I128,1,0)</f>
        <v>0</v>
      </c>
      <c r="G128" s="8">
        <f>'Day 2 Cards'!Z11</f>
        <v>4</v>
      </c>
      <c r="H128" s="8">
        <f t="shared" ref="H128:H145" si="24">H102</f>
        <v>1</v>
      </c>
      <c r="I128" s="8">
        <f>'Day 2 Cards'!U46</f>
        <v>2</v>
      </c>
      <c r="J128" s="8">
        <f>IF(I128&lt;G128,1,0)</f>
        <v>1</v>
      </c>
      <c r="K128" s="8">
        <f>J128</f>
        <v>1</v>
      </c>
      <c r="L128" s="170">
        <f>K128-E128</f>
        <v>1</v>
      </c>
      <c r="P128" s="170">
        <f>Q128-W128</f>
        <v>0</v>
      </c>
      <c r="Q128" s="8">
        <f>R128</f>
        <v>0</v>
      </c>
      <c r="R128" s="8">
        <f t="shared" ref="R128:R145" si="25">IF(S128&lt;U128,1,0)</f>
        <v>0</v>
      </c>
      <c r="S128" s="8">
        <f>'Day 2 Cards'!U11</f>
        <v>4</v>
      </c>
      <c r="T128" s="8">
        <f t="shared" ref="T128:T145" si="26">H128</f>
        <v>1</v>
      </c>
      <c r="U128" s="8">
        <f>'Day 2 Cards'!Z46</f>
        <v>4</v>
      </c>
      <c r="V128" s="8">
        <f t="shared" ref="V128:V145" si="27">IF(U128&lt;S128,1,0)</f>
        <v>0</v>
      </c>
      <c r="W128" s="8">
        <f>V128</f>
        <v>0</v>
      </c>
      <c r="X128" s="170">
        <f>W128-Q128</f>
        <v>0</v>
      </c>
    </row>
    <row r="129" spans="3:25" x14ac:dyDescent="0.25">
      <c r="D129" s="170">
        <f t="shared" ref="D129:D145" si="28">E129-K129</f>
        <v>0</v>
      </c>
      <c r="E129" s="8">
        <f>SUM(F128:F129)</f>
        <v>1</v>
      </c>
      <c r="F129" s="8">
        <f t="shared" ref="F129:F145" si="29">IF(G129&lt;I129,1,0)</f>
        <v>1</v>
      </c>
      <c r="G129" s="8">
        <f>'Day 2 Cards'!Z12</f>
        <v>5</v>
      </c>
      <c r="H129" s="8">
        <f t="shared" si="24"/>
        <v>2</v>
      </c>
      <c r="I129" s="8">
        <f>'Day 2 Cards'!U47</f>
        <v>7</v>
      </c>
      <c r="J129" s="8">
        <f t="shared" ref="J129:J145" si="30">IF(I129&lt;G129,1,0)</f>
        <v>0</v>
      </c>
      <c r="K129" s="8">
        <f>SUM(J128:J129)</f>
        <v>1</v>
      </c>
      <c r="L129" s="170">
        <f t="shared" ref="L129:L145" si="31">K129-E129</f>
        <v>0</v>
      </c>
      <c r="P129" s="170">
        <f t="shared" ref="P129:P145" si="32">Q129-W129</f>
        <v>1</v>
      </c>
      <c r="Q129" s="8">
        <f>SUM(R128:R129)</f>
        <v>1</v>
      </c>
      <c r="R129" s="8">
        <f t="shared" si="25"/>
        <v>1</v>
      </c>
      <c r="S129" s="8">
        <f>'Day 2 Cards'!U12</f>
        <v>7</v>
      </c>
      <c r="T129" s="8">
        <f t="shared" si="26"/>
        <v>2</v>
      </c>
      <c r="U129" s="8">
        <f>'Day 2 Cards'!Z47</f>
        <v>8</v>
      </c>
      <c r="V129" s="8">
        <f t="shared" si="27"/>
        <v>0</v>
      </c>
      <c r="W129" s="8">
        <f>SUM(V128:V129)</f>
        <v>0</v>
      </c>
      <c r="X129" s="170">
        <f t="shared" ref="X129:X145" si="33">W129-Q129</f>
        <v>-1</v>
      </c>
    </row>
    <row r="130" spans="3:25" x14ac:dyDescent="0.25">
      <c r="D130" s="170">
        <f t="shared" si="28"/>
        <v>-1</v>
      </c>
      <c r="E130" s="8">
        <f>SUM(F128:F130)</f>
        <v>1</v>
      </c>
      <c r="F130" s="8">
        <f t="shared" si="29"/>
        <v>0</v>
      </c>
      <c r="G130" s="8">
        <f>'Day 2 Cards'!Z13</f>
        <v>5</v>
      </c>
      <c r="H130" s="8">
        <f t="shared" si="24"/>
        <v>3</v>
      </c>
      <c r="I130" s="8">
        <f>'Day 2 Cards'!U48</f>
        <v>4</v>
      </c>
      <c r="J130" s="8">
        <f t="shared" si="30"/>
        <v>1</v>
      </c>
      <c r="K130" s="8">
        <f>SUM(J128:J130)</f>
        <v>2</v>
      </c>
      <c r="L130" s="170">
        <f t="shared" si="31"/>
        <v>1</v>
      </c>
      <c r="P130" s="170">
        <f t="shared" si="32"/>
        <v>2</v>
      </c>
      <c r="Q130" s="8">
        <f>SUM(R128:R130)</f>
        <v>2</v>
      </c>
      <c r="R130" s="8">
        <f t="shared" si="25"/>
        <v>1</v>
      </c>
      <c r="S130" s="8">
        <f>'Day 2 Cards'!U13</f>
        <v>6</v>
      </c>
      <c r="T130" s="8">
        <f t="shared" si="26"/>
        <v>3</v>
      </c>
      <c r="U130" s="8">
        <f>'Day 2 Cards'!Z48</f>
        <v>8</v>
      </c>
      <c r="V130" s="8">
        <f t="shared" si="27"/>
        <v>0</v>
      </c>
      <c r="W130" s="8">
        <f>SUM(V128:V130)</f>
        <v>0</v>
      </c>
      <c r="X130" s="170">
        <f t="shared" si="33"/>
        <v>-2</v>
      </c>
    </row>
    <row r="131" spans="3:25" x14ac:dyDescent="0.25">
      <c r="D131" s="170">
        <f t="shared" si="28"/>
        <v>0</v>
      </c>
      <c r="E131" s="8">
        <f>SUM(F128:F131)</f>
        <v>2</v>
      </c>
      <c r="F131" s="8">
        <f t="shared" si="29"/>
        <v>1</v>
      </c>
      <c r="G131" s="8">
        <f>'Day 2 Cards'!Z14</f>
        <v>4</v>
      </c>
      <c r="H131" s="8">
        <f t="shared" si="24"/>
        <v>4</v>
      </c>
      <c r="I131" s="8">
        <f>'Day 2 Cards'!U49</f>
        <v>6</v>
      </c>
      <c r="J131" s="8">
        <f t="shared" si="30"/>
        <v>0</v>
      </c>
      <c r="K131" s="8">
        <f>SUM(J128:J131)</f>
        <v>2</v>
      </c>
      <c r="L131" s="170">
        <f t="shared" si="31"/>
        <v>0</v>
      </c>
      <c r="P131" s="170">
        <f t="shared" si="32"/>
        <v>2</v>
      </c>
      <c r="Q131" s="8">
        <f>SUM(R128:R131)</f>
        <v>2</v>
      </c>
      <c r="R131" s="8">
        <f t="shared" si="25"/>
        <v>0</v>
      </c>
      <c r="S131" s="8">
        <f>'Day 2 Cards'!U14</f>
        <v>7</v>
      </c>
      <c r="T131" s="8">
        <f t="shared" si="26"/>
        <v>4</v>
      </c>
      <c r="U131" s="8">
        <f>'Day 2 Cards'!Z49</f>
        <v>7</v>
      </c>
      <c r="V131" s="8">
        <f t="shared" si="27"/>
        <v>0</v>
      </c>
      <c r="W131" s="8">
        <f>SUM(V128:V131)</f>
        <v>0</v>
      </c>
      <c r="X131" s="170">
        <f t="shared" si="33"/>
        <v>-2</v>
      </c>
    </row>
    <row r="132" spans="3:25" x14ac:dyDescent="0.25">
      <c r="D132" s="170">
        <f t="shared" si="28"/>
        <v>1</v>
      </c>
      <c r="E132" s="8">
        <f>SUM(F128:F132)</f>
        <v>3</v>
      </c>
      <c r="F132" s="8">
        <f t="shared" si="29"/>
        <v>1</v>
      </c>
      <c r="G132" s="8">
        <f>'Day 2 Cards'!Z15</f>
        <v>4</v>
      </c>
      <c r="H132" s="8">
        <f t="shared" si="24"/>
        <v>5</v>
      </c>
      <c r="I132" s="8">
        <f>'Day 2 Cards'!U50</f>
        <v>6</v>
      </c>
      <c r="J132" s="8">
        <f t="shared" si="30"/>
        <v>0</v>
      </c>
      <c r="K132" s="8">
        <f>SUM(J128:J132)</f>
        <v>2</v>
      </c>
      <c r="L132" s="170">
        <f t="shared" si="31"/>
        <v>-1</v>
      </c>
      <c r="P132" s="170">
        <f t="shared" si="32"/>
        <v>3</v>
      </c>
      <c r="Q132" s="8">
        <f>SUM(R128:R132)</f>
        <v>3</v>
      </c>
      <c r="R132" s="8">
        <f t="shared" si="25"/>
        <v>1</v>
      </c>
      <c r="S132" s="8">
        <f>'Day 2 Cards'!U15</f>
        <v>4</v>
      </c>
      <c r="T132" s="8">
        <f t="shared" si="26"/>
        <v>5</v>
      </c>
      <c r="U132" s="8">
        <f>'Day 2 Cards'!Z50</f>
        <v>8</v>
      </c>
      <c r="V132" s="8">
        <f t="shared" si="27"/>
        <v>0</v>
      </c>
      <c r="W132" s="8">
        <f>SUM(V128:V132)</f>
        <v>0</v>
      </c>
      <c r="X132" s="170">
        <f t="shared" si="33"/>
        <v>-3</v>
      </c>
    </row>
    <row r="133" spans="3:25" x14ac:dyDescent="0.25">
      <c r="D133" s="170">
        <f t="shared" si="28"/>
        <v>0</v>
      </c>
      <c r="E133" s="8">
        <f>SUM(F128:F133)</f>
        <v>3</v>
      </c>
      <c r="F133" s="8">
        <f t="shared" si="29"/>
        <v>0</v>
      </c>
      <c r="G133" s="8">
        <f>'Day 2 Cards'!Z16</f>
        <v>3</v>
      </c>
      <c r="H133" s="8">
        <f t="shared" si="24"/>
        <v>6</v>
      </c>
      <c r="I133" s="8">
        <f>'Day 2 Cards'!U51</f>
        <v>2</v>
      </c>
      <c r="J133" s="8">
        <f t="shared" si="30"/>
        <v>1</v>
      </c>
      <c r="K133" s="8">
        <f>SUM(J128:J133)</f>
        <v>3</v>
      </c>
      <c r="L133" s="170">
        <f t="shared" si="31"/>
        <v>0</v>
      </c>
      <c r="P133" s="170">
        <f t="shared" si="32"/>
        <v>4</v>
      </c>
      <c r="Q133" s="8">
        <f>SUM(R128:R133)</f>
        <v>4</v>
      </c>
      <c r="R133" s="8">
        <f t="shared" si="25"/>
        <v>1</v>
      </c>
      <c r="S133" s="8">
        <f>'Day 2 Cards'!U16</f>
        <v>4</v>
      </c>
      <c r="T133" s="8">
        <f t="shared" si="26"/>
        <v>6</v>
      </c>
      <c r="U133" s="8">
        <f>'Day 2 Cards'!Z51</f>
        <v>5</v>
      </c>
      <c r="V133" s="8">
        <f t="shared" si="27"/>
        <v>0</v>
      </c>
      <c r="W133" s="8">
        <f>SUM(V128:V133)</f>
        <v>0</v>
      </c>
      <c r="X133" s="170">
        <f t="shared" si="33"/>
        <v>-4</v>
      </c>
    </row>
    <row r="134" spans="3:25" x14ac:dyDescent="0.25">
      <c r="D134" s="170">
        <f t="shared" si="28"/>
        <v>-1</v>
      </c>
      <c r="E134" s="8">
        <f>SUM(F128:F134)</f>
        <v>3</v>
      </c>
      <c r="F134" s="8">
        <f t="shared" si="29"/>
        <v>0</v>
      </c>
      <c r="G134" s="8">
        <f>'Day 2 Cards'!Z17</f>
        <v>4</v>
      </c>
      <c r="H134" s="8">
        <f t="shared" si="24"/>
        <v>7</v>
      </c>
      <c r="I134" s="8">
        <f>'Day 2 Cards'!U52</f>
        <v>3</v>
      </c>
      <c r="J134" s="8">
        <f t="shared" si="30"/>
        <v>1</v>
      </c>
      <c r="K134" s="8">
        <f>SUM(J128:J134)</f>
        <v>4</v>
      </c>
      <c r="L134" s="170">
        <f t="shared" si="31"/>
        <v>1</v>
      </c>
      <c r="P134" s="170">
        <f t="shared" si="32"/>
        <v>5</v>
      </c>
      <c r="Q134" s="8">
        <f>SUM(R128:R134)</f>
        <v>5</v>
      </c>
      <c r="R134" s="8">
        <f t="shared" si="25"/>
        <v>1</v>
      </c>
      <c r="S134" s="8">
        <f>'Day 2 Cards'!U17</f>
        <v>4</v>
      </c>
      <c r="T134" s="8">
        <f t="shared" si="26"/>
        <v>7</v>
      </c>
      <c r="U134" s="8">
        <f>'Day 2 Cards'!Z52</f>
        <v>6</v>
      </c>
      <c r="V134" s="8">
        <f t="shared" si="27"/>
        <v>0</v>
      </c>
      <c r="W134" s="8">
        <f>SUM(V128:V134)</f>
        <v>0</v>
      </c>
      <c r="X134" s="170">
        <f t="shared" si="33"/>
        <v>-5</v>
      </c>
    </row>
    <row r="135" spans="3:25" x14ac:dyDescent="0.25">
      <c r="D135" s="170">
        <f t="shared" si="28"/>
        <v>-2</v>
      </c>
      <c r="E135" s="8">
        <f>SUM(F128:F135)</f>
        <v>3</v>
      </c>
      <c r="F135" s="8">
        <f t="shared" si="29"/>
        <v>0</v>
      </c>
      <c r="G135" s="8">
        <f>'Day 2 Cards'!Z18</f>
        <v>5</v>
      </c>
      <c r="H135" s="8">
        <f t="shared" si="24"/>
        <v>8</v>
      </c>
      <c r="I135" s="8">
        <f>'Day 2 Cards'!U53</f>
        <v>4</v>
      </c>
      <c r="J135" s="8">
        <f t="shared" si="30"/>
        <v>1</v>
      </c>
      <c r="K135" s="8">
        <f>SUM(J128:J135)</f>
        <v>5</v>
      </c>
      <c r="L135" s="170">
        <f t="shared" si="31"/>
        <v>2</v>
      </c>
      <c r="P135" s="170">
        <f t="shared" si="32"/>
        <v>4</v>
      </c>
      <c r="Q135" s="8">
        <f>SUM(R128:R135)</f>
        <v>5</v>
      </c>
      <c r="R135" s="8">
        <f t="shared" si="25"/>
        <v>0</v>
      </c>
      <c r="S135" s="8">
        <f>'Day 2 Cards'!U18</f>
        <v>7</v>
      </c>
      <c r="T135" s="8">
        <f t="shared" si="26"/>
        <v>8</v>
      </c>
      <c r="U135" s="8">
        <f>'Day 2 Cards'!Z53</f>
        <v>4</v>
      </c>
      <c r="V135" s="8">
        <f t="shared" si="27"/>
        <v>1</v>
      </c>
      <c r="W135" s="8">
        <f>SUM(V128:V135)</f>
        <v>1</v>
      </c>
      <c r="X135" s="170">
        <f t="shared" si="33"/>
        <v>-4</v>
      </c>
    </row>
    <row r="136" spans="3:25" x14ac:dyDescent="0.25">
      <c r="C136" s="46" t="s">
        <v>82</v>
      </c>
      <c r="D136" s="170">
        <f t="shared" si="28"/>
        <v>-2</v>
      </c>
      <c r="E136" s="8">
        <f>SUM(F128:F136)</f>
        <v>3</v>
      </c>
      <c r="F136" s="8">
        <f t="shared" si="29"/>
        <v>0</v>
      </c>
      <c r="G136" s="8">
        <f>'Day 2 Cards'!Z19</f>
        <v>7</v>
      </c>
      <c r="H136" s="8">
        <f t="shared" si="24"/>
        <v>9</v>
      </c>
      <c r="I136" s="8">
        <f>'Day 2 Cards'!U54</f>
        <v>7</v>
      </c>
      <c r="J136" s="8">
        <f t="shared" si="30"/>
        <v>0</v>
      </c>
      <c r="K136" s="8">
        <f>SUM(J128:J136)</f>
        <v>5</v>
      </c>
      <c r="L136" s="170">
        <f t="shared" si="31"/>
        <v>2</v>
      </c>
      <c r="M136" s="46" t="s">
        <v>82</v>
      </c>
      <c r="O136" s="46" t="s">
        <v>82</v>
      </c>
      <c r="P136" s="170">
        <f t="shared" si="32"/>
        <v>4</v>
      </c>
      <c r="Q136" s="8">
        <f>SUM(R128:R136)</f>
        <v>5</v>
      </c>
      <c r="R136" s="8">
        <f t="shared" si="25"/>
        <v>0</v>
      </c>
      <c r="S136" s="8">
        <f>'Day 2 Cards'!U19</f>
        <v>7</v>
      </c>
      <c r="T136" s="8">
        <f t="shared" si="26"/>
        <v>9</v>
      </c>
      <c r="U136" s="8">
        <f>'Day 2 Cards'!Z54</f>
        <v>7</v>
      </c>
      <c r="V136" s="8">
        <f t="shared" si="27"/>
        <v>0</v>
      </c>
      <c r="W136" s="8">
        <f>SUM(V128:V136)</f>
        <v>1</v>
      </c>
      <c r="X136" s="170">
        <f t="shared" si="33"/>
        <v>-4</v>
      </c>
      <c r="Y136" s="46" t="s">
        <v>82</v>
      </c>
    </row>
    <row r="137" spans="3:25" x14ac:dyDescent="0.25">
      <c r="C137" s="183" t="str">
        <f>IF(D137&gt;8,"WIN"," ")</f>
        <v xml:space="preserve"> </v>
      </c>
      <c r="D137" s="170">
        <f t="shared" si="28"/>
        <v>-2</v>
      </c>
      <c r="E137" s="8">
        <f>SUM(F128:F137)</f>
        <v>3</v>
      </c>
      <c r="F137" s="8">
        <f t="shared" si="29"/>
        <v>0</v>
      </c>
      <c r="G137" s="8">
        <f>'Day 2 Cards'!Z21</f>
        <v>3</v>
      </c>
      <c r="H137" s="8">
        <f t="shared" si="24"/>
        <v>10</v>
      </c>
      <c r="I137" s="8">
        <f>'Day 2 Cards'!U56</f>
        <v>3</v>
      </c>
      <c r="J137" s="8">
        <f t="shared" si="30"/>
        <v>0</v>
      </c>
      <c r="K137" s="8">
        <f>SUM(J128:J137)</f>
        <v>5</v>
      </c>
      <c r="L137" s="170">
        <f t="shared" si="31"/>
        <v>2</v>
      </c>
      <c r="M137" s="181" t="str">
        <f>IF(L137&gt;8,"WIN"," ")</f>
        <v xml:space="preserve"> </v>
      </c>
      <c r="N137" s="182"/>
      <c r="O137" s="183" t="str">
        <f>IF(P137&gt;8,"WIN"," ")</f>
        <v xml:space="preserve"> </v>
      </c>
      <c r="P137" s="170">
        <f t="shared" si="32"/>
        <v>5</v>
      </c>
      <c r="Q137" s="8">
        <f>SUM(R128:R137)</f>
        <v>6</v>
      </c>
      <c r="R137" s="8">
        <f t="shared" si="25"/>
        <v>1</v>
      </c>
      <c r="S137" s="8">
        <f>'Day 2 Cards'!U21</f>
        <v>2</v>
      </c>
      <c r="T137" s="8">
        <f t="shared" si="26"/>
        <v>10</v>
      </c>
      <c r="U137" s="8">
        <f>'Day 2 Cards'!Z56</f>
        <v>3</v>
      </c>
      <c r="V137" s="8">
        <f t="shared" si="27"/>
        <v>0</v>
      </c>
      <c r="W137" s="8">
        <f>SUM(V128:V137)</f>
        <v>1</v>
      </c>
      <c r="X137" s="170">
        <f t="shared" si="33"/>
        <v>-5</v>
      </c>
      <c r="Y137" s="181" t="str">
        <f>IF(X137&gt;8,"WIN"," ")</f>
        <v xml:space="preserve"> </v>
      </c>
    </row>
    <row r="138" spans="3:25" x14ac:dyDescent="0.25">
      <c r="C138" s="185" t="str">
        <f>IF(D138&gt;7,"WIN"," ")</f>
        <v xml:space="preserve"> </v>
      </c>
      <c r="D138" s="170">
        <f t="shared" si="28"/>
        <v>-3</v>
      </c>
      <c r="E138" s="8">
        <f>SUM(F128:F138)</f>
        <v>3</v>
      </c>
      <c r="F138" s="8">
        <f t="shared" si="29"/>
        <v>0</v>
      </c>
      <c r="G138" s="8">
        <f>'Day 2 Cards'!Z22</f>
        <v>7</v>
      </c>
      <c r="H138" s="8">
        <f t="shared" si="24"/>
        <v>11</v>
      </c>
      <c r="I138" s="8">
        <f>'Day 2 Cards'!U57</f>
        <v>3</v>
      </c>
      <c r="J138" s="8">
        <f t="shared" si="30"/>
        <v>1</v>
      </c>
      <c r="K138" s="8">
        <f>SUM(J128:J138)</f>
        <v>6</v>
      </c>
      <c r="L138" s="170">
        <f t="shared" si="31"/>
        <v>3</v>
      </c>
      <c r="M138" s="184" t="str">
        <f>IF(L138&gt;7,"WIN"," ")</f>
        <v xml:space="preserve"> </v>
      </c>
      <c r="N138" s="182"/>
      <c r="O138" s="185" t="str">
        <f>IF(P138&gt;7,"WIN"," ")</f>
        <v xml:space="preserve"> </v>
      </c>
      <c r="P138" s="170">
        <f t="shared" si="32"/>
        <v>5</v>
      </c>
      <c r="Q138" s="8">
        <f>SUM(R128:R138)</f>
        <v>6</v>
      </c>
      <c r="R138" s="8">
        <f t="shared" si="25"/>
        <v>0</v>
      </c>
      <c r="S138" s="8">
        <f>'Day 2 Cards'!U22</f>
        <v>4</v>
      </c>
      <c r="T138" s="8">
        <f t="shared" si="26"/>
        <v>11</v>
      </c>
      <c r="U138" s="8">
        <f>'Day 2 Cards'!Z57</f>
        <v>4</v>
      </c>
      <c r="V138" s="8">
        <f t="shared" si="27"/>
        <v>0</v>
      </c>
      <c r="W138" s="8">
        <f>SUM(V128:V138)</f>
        <v>1</v>
      </c>
      <c r="X138" s="170">
        <f t="shared" si="33"/>
        <v>-5</v>
      </c>
      <c r="Y138" s="184" t="str">
        <f>IF(X138&gt;7,"WIN"," ")</f>
        <v xml:space="preserve"> </v>
      </c>
    </row>
    <row r="139" spans="3:25" x14ac:dyDescent="0.25">
      <c r="C139" s="185" t="str">
        <f>IF(D139&gt;6,"WIN"," ")</f>
        <v xml:space="preserve"> </v>
      </c>
      <c r="D139" s="170">
        <f t="shared" si="28"/>
        <v>-2</v>
      </c>
      <c r="E139" s="8">
        <f>SUM(F128:F139)</f>
        <v>4</v>
      </c>
      <c r="F139" s="8">
        <f t="shared" si="29"/>
        <v>1</v>
      </c>
      <c r="G139" s="8">
        <f>'Day 2 Cards'!Z23</f>
        <v>4</v>
      </c>
      <c r="H139" s="8">
        <f t="shared" si="24"/>
        <v>12</v>
      </c>
      <c r="I139" s="8">
        <f>'Day 2 Cards'!U58</f>
        <v>5</v>
      </c>
      <c r="J139" s="8">
        <f t="shared" si="30"/>
        <v>0</v>
      </c>
      <c r="K139" s="8">
        <f>SUM(J128:J139)</f>
        <v>6</v>
      </c>
      <c r="L139" s="170">
        <f t="shared" si="31"/>
        <v>2</v>
      </c>
      <c r="M139" s="184" t="str">
        <f>IF(L139&gt;6,"WIN"," ")</f>
        <v xml:space="preserve"> </v>
      </c>
      <c r="N139" s="182"/>
      <c r="O139" s="185" t="str">
        <f>IF(P139&gt;6,"WIN"," ")</f>
        <v xml:space="preserve"> </v>
      </c>
      <c r="P139" s="170">
        <f t="shared" si="32"/>
        <v>4</v>
      </c>
      <c r="Q139" s="8">
        <f>SUM(R128:R139)</f>
        <v>6</v>
      </c>
      <c r="R139" s="8">
        <f t="shared" si="25"/>
        <v>0</v>
      </c>
      <c r="S139" s="8">
        <f>'Day 2 Cards'!U23</f>
        <v>5</v>
      </c>
      <c r="T139" s="8">
        <f t="shared" si="26"/>
        <v>12</v>
      </c>
      <c r="U139" s="8">
        <f>'Day 2 Cards'!Z58</f>
        <v>4</v>
      </c>
      <c r="V139" s="8">
        <f t="shared" si="27"/>
        <v>1</v>
      </c>
      <c r="W139" s="8">
        <f>SUM(V128:V139)</f>
        <v>2</v>
      </c>
      <c r="X139" s="170">
        <f t="shared" si="33"/>
        <v>-4</v>
      </c>
      <c r="Y139" s="184" t="str">
        <f>IF(X139&gt;6,"WIN"," ")</f>
        <v xml:space="preserve"> </v>
      </c>
    </row>
    <row r="140" spans="3:25" x14ac:dyDescent="0.25">
      <c r="C140" s="185" t="str">
        <f>IF(D140&gt;5,"WIN"," ")</f>
        <v xml:space="preserve"> </v>
      </c>
      <c r="D140" s="170">
        <f t="shared" si="28"/>
        <v>-1</v>
      </c>
      <c r="E140" s="8">
        <f>SUM(F128:F140)</f>
        <v>5</v>
      </c>
      <c r="F140" s="8">
        <f t="shared" si="29"/>
        <v>1</v>
      </c>
      <c r="G140" s="8">
        <f>'Day 2 Cards'!Z24</f>
        <v>5</v>
      </c>
      <c r="H140" s="8">
        <f t="shared" si="24"/>
        <v>13</v>
      </c>
      <c r="I140" s="8">
        <f>'Day 2 Cards'!U59</f>
        <v>7</v>
      </c>
      <c r="J140" s="8">
        <f t="shared" si="30"/>
        <v>0</v>
      </c>
      <c r="K140" s="8">
        <f>SUM(J128:J140)</f>
        <v>6</v>
      </c>
      <c r="L140" s="170">
        <f t="shared" si="31"/>
        <v>1</v>
      </c>
      <c r="M140" s="184" t="str">
        <f>IF(L140&gt;5,"WIN"," ")</f>
        <v xml:space="preserve"> </v>
      </c>
      <c r="N140" s="182"/>
      <c r="O140" s="185" t="str">
        <f>IF(P140&gt;5,"WIN"," ")</f>
        <v xml:space="preserve"> </v>
      </c>
      <c r="P140" s="170">
        <f t="shared" si="32"/>
        <v>3</v>
      </c>
      <c r="Q140" s="8">
        <f>SUM(R128:R140)</f>
        <v>6</v>
      </c>
      <c r="R140" s="8">
        <f t="shared" si="25"/>
        <v>0</v>
      </c>
      <c r="S140" s="8">
        <f>'Day 2 Cards'!U24</f>
        <v>6</v>
      </c>
      <c r="T140" s="8">
        <f t="shared" si="26"/>
        <v>13</v>
      </c>
      <c r="U140" s="8">
        <f>'Day 2 Cards'!Z59</f>
        <v>5</v>
      </c>
      <c r="V140" s="8">
        <f t="shared" si="27"/>
        <v>1</v>
      </c>
      <c r="W140" s="8">
        <f>SUM(V128:V140)</f>
        <v>3</v>
      </c>
      <c r="X140" s="170">
        <f t="shared" si="33"/>
        <v>-3</v>
      </c>
      <c r="Y140" s="184" t="str">
        <f>IF(X140&gt;5,"WIN"," ")</f>
        <v xml:space="preserve"> </v>
      </c>
    </row>
    <row r="141" spans="3:25" x14ac:dyDescent="0.25">
      <c r="C141" s="185" t="str">
        <f>IF(D141&gt;4,"WIN"," ")</f>
        <v xml:space="preserve"> </v>
      </c>
      <c r="D141" s="170">
        <f t="shared" si="28"/>
        <v>-2</v>
      </c>
      <c r="E141" s="8">
        <f>SUM(F128:F141)</f>
        <v>5</v>
      </c>
      <c r="F141" s="8">
        <f t="shared" si="29"/>
        <v>0</v>
      </c>
      <c r="G141" s="8">
        <f>'Day 2 Cards'!Z25</f>
        <v>3</v>
      </c>
      <c r="H141" s="8">
        <f t="shared" si="24"/>
        <v>14</v>
      </c>
      <c r="I141" s="8">
        <f>'Day 2 Cards'!U60</f>
        <v>2</v>
      </c>
      <c r="J141" s="8">
        <f t="shared" si="30"/>
        <v>1</v>
      </c>
      <c r="K141" s="8">
        <f>SUM(J128:J141)</f>
        <v>7</v>
      </c>
      <c r="L141" s="170">
        <f t="shared" si="31"/>
        <v>2</v>
      </c>
      <c r="M141" s="184" t="str">
        <f>IF(L141&gt;4,"WIN"," ")</f>
        <v xml:space="preserve"> </v>
      </c>
      <c r="N141" s="182"/>
      <c r="O141" s="185" t="str">
        <f>IF(P141&gt;4,"WIN"," ")</f>
        <v xml:space="preserve"> </v>
      </c>
      <c r="P141" s="170">
        <f t="shared" si="32"/>
        <v>2</v>
      </c>
      <c r="Q141" s="8">
        <f>SUM(R128:R141)</f>
        <v>6</v>
      </c>
      <c r="R141" s="8">
        <f t="shared" si="25"/>
        <v>0</v>
      </c>
      <c r="S141" s="8">
        <f>'Day 2 Cards'!U25</f>
        <v>6</v>
      </c>
      <c r="T141" s="8">
        <f t="shared" si="26"/>
        <v>14</v>
      </c>
      <c r="U141" s="8">
        <f>'Day 2 Cards'!Z60</f>
        <v>3</v>
      </c>
      <c r="V141" s="8">
        <f t="shared" si="27"/>
        <v>1</v>
      </c>
      <c r="W141" s="8">
        <f>SUM(V128:V141)</f>
        <v>4</v>
      </c>
      <c r="X141" s="170">
        <f t="shared" si="33"/>
        <v>-2</v>
      </c>
      <c r="Y141" s="184" t="str">
        <f>IF(X141&gt;4,"WIN"," ")</f>
        <v xml:space="preserve"> </v>
      </c>
    </row>
    <row r="142" spans="3:25" x14ac:dyDescent="0.25">
      <c r="C142" s="185" t="str">
        <f>IF(D142&gt;3,"WIN"," ")</f>
        <v xml:space="preserve"> </v>
      </c>
      <c r="D142" s="170">
        <f t="shared" si="28"/>
        <v>-1</v>
      </c>
      <c r="E142" s="8">
        <f>SUM(F128:F142)</f>
        <v>6</v>
      </c>
      <c r="F142" s="8">
        <f t="shared" si="29"/>
        <v>1</v>
      </c>
      <c r="G142" s="8">
        <f>'Day 2 Cards'!Z26</f>
        <v>4</v>
      </c>
      <c r="H142" s="8">
        <f t="shared" si="24"/>
        <v>15</v>
      </c>
      <c r="I142" s="8">
        <f>'Day 2 Cards'!U61</f>
        <v>7</v>
      </c>
      <c r="J142" s="8">
        <f t="shared" si="30"/>
        <v>0</v>
      </c>
      <c r="K142" s="8">
        <f>SUM(J128:J142)</f>
        <v>7</v>
      </c>
      <c r="L142" s="170">
        <f t="shared" si="31"/>
        <v>1</v>
      </c>
      <c r="M142" s="184" t="str">
        <f>IF(L142&gt;3,"WIN"," ")</f>
        <v xml:space="preserve"> </v>
      </c>
      <c r="N142" s="182"/>
      <c r="O142" s="185" t="str">
        <f>IF(P142&gt;3,"WIN"," ")</f>
        <v xml:space="preserve"> </v>
      </c>
      <c r="P142" s="170">
        <f t="shared" si="32"/>
        <v>3</v>
      </c>
      <c r="Q142" s="8">
        <f>SUM(R128:R142)</f>
        <v>7</v>
      </c>
      <c r="R142" s="8">
        <f t="shared" si="25"/>
        <v>1</v>
      </c>
      <c r="S142" s="8">
        <f>'Day 2 Cards'!U26</f>
        <v>6</v>
      </c>
      <c r="T142" s="8">
        <f t="shared" si="26"/>
        <v>15</v>
      </c>
      <c r="U142" s="8">
        <f>'Day 2 Cards'!Z61</f>
        <v>7</v>
      </c>
      <c r="V142" s="8">
        <f t="shared" si="27"/>
        <v>0</v>
      </c>
      <c r="W142" s="8">
        <f>SUM(V128:V142)</f>
        <v>4</v>
      </c>
      <c r="X142" s="170">
        <f t="shared" si="33"/>
        <v>-3</v>
      </c>
      <c r="Y142" s="184" t="str">
        <f>IF(X142&gt;3,"WIN"," ")</f>
        <v xml:space="preserve"> </v>
      </c>
    </row>
    <row r="143" spans="3:25" x14ac:dyDescent="0.25">
      <c r="C143" s="185" t="str">
        <f>IF(D143&gt;2,"WIN"," ")</f>
        <v xml:space="preserve"> </v>
      </c>
      <c r="D143" s="170">
        <f t="shared" si="28"/>
        <v>-2</v>
      </c>
      <c r="E143" s="8">
        <f>SUM(F128:F143)</f>
        <v>6</v>
      </c>
      <c r="F143" s="8">
        <f t="shared" si="29"/>
        <v>0</v>
      </c>
      <c r="G143" s="8">
        <f>'Day 2 Cards'!Z27</f>
        <v>7</v>
      </c>
      <c r="H143" s="8">
        <f t="shared" si="24"/>
        <v>16</v>
      </c>
      <c r="I143" s="8">
        <f>'Day 2 Cards'!U62</f>
        <v>3</v>
      </c>
      <c r="J143" s="8">
        <f t="shared" si="30"/>
        <v>1</v>
      </c>
      <c r="K143" s="8">
        <f>SUM(J128:J143)</f>
        <v>8</v>
      </c>
      <c r="L143" s="170">
        <f t="shared" si="31"/>
        <v>2</v>
      </c>
      <c r="M143" s="184" t="str">
        <f>IF(L143&gt;2,"WIN"," ")</f>
        <v xml:space="preserve"> </v>
      </c>
      <c r="N143" s="182"/>
      <c r="O143" s="185" t="str">
        <f>IF(P143&gt;2,"WIN"," ")</f>
        <v>WIN</v>
      </c>
      <c r="P143" s="170">
        <f t="shared" si="32"/>
        <v>4</v>
      </c>
      <c r="Q143" s="8">
        <f>SUM(R128:R143)</f>
        <v>8</v>
      </c>
      <c r="R143" s="8">
        <f t="shared" si="25"/>
        <v>1</v>
      </c>
      <c r="S143" s="8">
        <f>'Day 2 Cards'!U27</f>
        <v>6</v>
      </c>
      <c r="T143" s="8">
        <f t="shared" si="26"/>
        <v>16</v>
      </c>
      <c r="U143" s="8">
        <f>'Day 2 Cards'!Z62</f>
        <v>7</v>
      </c>
      <c r="V143" s="8">
        <f t="shared" si="27"/>
        <v>0</v>
      </c>
      <c r="W143" s="8">
        <f>SUM(V128:V143)</f>
        <v>4</v>
      </c>
      <c r="X143" s="170">
        <f t="shared" si="33"/>
        <v>-4</v>
      </c>
      <c r="Y143" s="184" t="str">
        <f>IF(X143&gt;2,"WIN"," ")</f>
        <v xml:space="preserve"> </v>
      </c>
    </row>
    <row r="144" spans="3:25" x14ac:dyDescent="0.25">
      <c r="C144" s="185" t="str">
        <f>IF(D144&gt;1,"WIN"," ")</f>
        <v xml:space="preserve"> </v>
      </c>
      <c r="D144" s="170">
        <f t="shared" si="28"/>
        <v>-2</v>
      </c>
      <c r="E144" s="8">
        <f>SUM(F128:F144)</f>
        <v>6</v>
      </c>
      <c r="F144" s="8">
        <f t="shared" si="29"/>
        <v>0</v>
      </c>
      <c r="G144" s="8">
        <f>'Day 2 Cards'!Z28</f>
        <v>5</v>
      </c>
      <c r="H144" s="8">
        <f t="shared" si="24"/>
        <v>17</v>
      </c>
      <c r="I144" s="8">
        <f>'Day 2 Cards'!U63</f>
        <v>5</v>
      </c>
      <c r="J144" s="8">
        <f t="shared" si="30"/>
        <v>0</v>
      </c>
      <c r="K144" s="8">
        <f>SUM(J128:J144)</f>
        <v>8</v>
      </c>
      <c r="L144" s="170">
        <f t="shared" si="31"/>
        <v>2</v>
      </c>
      <c r="M144" s="184" t="str">
        <f>IF(L144&gt;1,"WIN"," ")</f>
        <v>WIN</v>
      </c>
      <c r="N144" s="182"/>
      <c r="O144" s="185" t="str">
        <f>IF(P144&gt;1,"WIN"," ")</f>
        <v>WIN</v>
      </c>
      <c r="P144" s="170">
        <f t="shared" si="32"/>
        <v>3</v>
      </c>
      <c r="Q144" s="8">
        <f>SUM(R128:R144)</f>
        <v>8</v>
      </c>
      <c r="R144" s="8">
        <f t="shared" si="25"/>
        <v>0</v>
      </c>
      <c r="S144" s="8">
        <f>'Day 2 Cards'!U28</f>
        <v>8</v>
      </c>
      <c r="T144" s="8">
        <f t="shared" si="26"/>
        <v>17</v>
      </c>
      <c r="U144" s="8">
        <f>'Day 2 Cards'!Z63</f>
        <v>5</v>
      </c>
      <c r="V144" s="8">
        <f t="shared" si="27"/>
        <v>1</v>
      </c>
      <c r="W144" s="8">
        <f>SUM(V128:V144)</f>
        <v>5</v>
      </c>
      <c r="X144" s="170">
        <f t="shared" si="33"/>
        <v>-3</v>
      </c>
      <c r="Y144" s="184" t="str">
        <f>IF(X144&gt;1,"WIN"," ")</f>
        <v xml:space="preserve"> </v>
      </c>
    </row>
    <row r="145" spans="1:27" x14ac:dyDescent="0.25">
      <c r="C145" s="187" t="str">
        <f>IF(D145&gt;0,"WIN"," ")</f>
        <v xml:space="preserve"> </v>
      </c>
      <c r="D145" s="170">
        <f t="shared" si="28"/>
        <v>-3</v>
      </c>
      <c r="E145" s="8">
        <f>SUM(F128:F145)</f>
        <v>6</v>
      </c>
      <c r="F145" s="8">
        <f t="shared" si="29"/>
        <v>0</v>
      </c>
      <c r="G145" s="8">
        <f>'Day 2 Cards'!Z29</f>
        <v>6</v>
      </c>
      <c r="H145" s="8">
        <f t="shared" si="24"/>
        <v>18</v>
      </c>
      <c r="I145" s="8">
        <f>'Day 2 Cards'!U64</f>
        <v>3</v>
      </c>
      <c r="J145" s="8">
        <f t="shared" si="30"/>
        <v>1</v>
      </c>
      <c r="K145" s="8">
        <f>SUM(J128:J145)</f>
        <v>9</v>
      </c>
      <c r="L145" s="170">
        <f t="shared" si="31"/>
        <v>3</v>
      </c>
      <c r="M145" s="186" t="str">
        <f>IF(L145&gt;0,"WIN"," ")</f>
        <v>WIN</v>
      </c>
      <c r="N145" s="182"/>
      <c r="O145" s="187" t="str">
        <f>IF(P145&gt;0,"WIN"," ")</f>
        <v>WIN</v>
      </c>
      <c r="P145" s="170">
        <f t="shared" si="32"/>
        <v>2</v>
      </c>
      <c r="Q145" s="8">
        <f>SUM(R128:R145)</f>
        <v>8</v>
      </c>
      <c r="R145" s="8">
        <f t="shared" si="25"/>
        <v>0</v>
      </c>
      <c r="S145" s="8">
        <f>'Day 2 Cards'!U29</f>
        <v>8</v>
      </c>
      <c r="T145" s="8">
        <f t="shared" si="26"/>
        <v>18</v>
      </c>
      <c r="U145" s="8">
        <f>'Day 2 Cards'!Z64</f>
        <v>6</v>
      </c>
      <c r="V145" s="8">
        <f t="shared" si="27"/>
        <v>1</v>
      </c>
      <c r="W145" s="8">
        <f>SUM(V128:V145)</f>
        <v>6</v>
      </c>
      <c r="X145" s="170">
        <f t="shared" si="33"/>
        <v>-2</v>
      </c>
      <c r="Y145" s="186" t="str">
        <f>IF(X145&gt;0,"WIN"," ")</f>
        <v xml:space="preserve"> </v>
      </c>
    </row>
    <row r="146" spans="1:27" x14ac:dyDescent="0.25">
      <c r="C146" s="46">
        <f>IF(C145="WIN",1,0)</f>
        <v>0</v>
      </c>
      <c r="M146" s="46">
        <f>IF(M145="WIN",1,0)</f>
        <v>1</v>
      </c>
      <c r="O146" s="46">
        <f>IF(O145="WIN",1,0)</f>
        <v>1</v>
      </c>
      <c r="Y146" s="46">
        <f>IF(Y145="WIN",1,0)</f>
        <v>0</v>
      </c>
    </row>
    <row r="147" spans="1:27" ht="15.75" x14ac:dyDescent="0.25">
      <c r="C147" s="46">
        <f>IF(D145=L145,0.5,0)</f>
        <v>0</v>
      </c>
      <c r="F147" s="170">
        <f>SUM(C146:C147)</f>
        <v>0</v>
      </c>
      <c r="G147" s="208" t="s">
        <v>5</v>
      </c>
      <c r="I147" s="209" t="s">
        <v>72</v>
      </c>
      <c r="J147" s="170">
        <f>SUM(M146:M147)</f>
        <v>1</v>
      </c>
      <c r="M147" s="46">
        <f>C147</f>
        <v>0</v>
      </c>
      <c r="O147" s="46">
        <f>IF(P145=X145,0.5,0)</f>
        <v>0</v>
      </c>
      <c r="R147" s="170">
        <f>SUM(O146:O147)</f>
        <v>1</v>
      </c>
      <c r="S147" s="208" t="s">
        <v>21</v>
      </c>
      <c r="U147" s="209" t="s">
        <v>16</v>
      </c>
      <c r="V147" s="170">
        <f>SUM(Y146:Y147)</f>
        <v>0</v>
      </c>
      <c r="Y147" s="46">
        <f>O147</f>
        <v>0</v>
      </c>
    </row>
    <row r="150" spans="1:27" x14ac:dyDescent="0.25">
      <c r="C150" s="278"/>
      <c r="D150" s="278"/>
      <c r="E150" s="278"/>
      <c r="F150" s="278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  <c r="X150" s="278"/>
      <c r="Y150" s="278"/>
    </row>
    <row r="151" spans="1:27" s="70" customFormat="1" x14ac:dyDescent="0.25"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</row>
    <row r="152" spans="1:27" s="70" customFormat="1" x14ac:dyDescent="0.25"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</row>
    <row r="153" spans="1:27" ht="26.25" x14ac:dyDescent="0.4">
      <c r="A153" s="279" t="s">
        <v>97</v>
      </c>
      <c r="B153" s="188"/>
      <c r="D153" s="169" t="s">
        <v>79</v>
      </c>
      <c r="E153" s="46" t="s">
        <v>24</v>
      </c>
      <c r="F153" s="46" t="s">
        <v>0</v>
      </c>
      <c r="G153" s="176" t="s">
        <v>42</v>
      </c>
      <c r="H153" s="46" t="s">
        <v>74</v>
      </c>
      <c r="I153" s="175" t="s">
        <v>70</v>
      </c>
      <c r="J153" s="46" t="s">
        <v>0</v>
      </c>
      <c r="K153" s="46" t="s">
        <v>24</v>
      </c>
      <c r="L153" s="169" t="s">
        <v>79</v>
      </c>
      <c r="P153" s="169" t="s">
        <v>79</v>
      </c>
      <c r="Q153" s="46" t="s">
        <v>24</v>
      </c>
      <c r="R153" s="46" t="s">
        <v>0</v>
      </c>
      <c r="S153" s="176" t="s">
        <v>15</v>
      </c>
      <c r="T153" s="46" t="s">
        <v>74</v>
      </c>
      <c r="U153" s="175" t="s">
        <v>75</v>
      </c>
      <c r="V153" s="46" t="s">
        <v>0</v>
      </c>
      <c r="W153" s="46" t="s">
        <v>24</v>
      </c>
      <c r="X153" s="169" t="s">
        <v>79</v>
      </c>
      <c r="Z153" s="279" t="s">
        <v>99</v>
      </c>
      <c r="AA153" s="280"/>
    </row>
    <row r="154" spans="1:27" x14ac:dyDescent="0.25">
      <c r="D154" s="169" t="s">
        <v>80</v>
      </c>
      <c r="E154" s="46" t="s">
        <v>78</v>
      </c>
      <c r="F154" s="46" t="s">
        <v>78</v>
      </c>
      <c r="G154" s="46" t="s">
        <v>77</v>
      </c>
      <c r="H154" s="46" t="s">
        <v>76</v>
      </c>
      <c r="I154" s="46" t="s">
        <v>77</v>
      </c>
      <c r="J154" s="46" t="s">
        <v>78</v>
      </c>
      <c r="K154" s="46" t="s">
        <v>78</v>
      </c>
      <c r="L154" s="169" t="s">
        <v>80</v>
      </c>
      <c r="P154" s="169" t="s">
        <v>80</v>
      </c>
      <c r="Q154" s="46" t="s">
        <v>78</v>
      </c>
      <c r="R154" s="46" t="s">
        <v>78</v>
      </c>
      <c r="S154" s="46" t="s">
        <v>77</v>
      </c>
      <c r="T154" s="46" t="s">
        <v>76</v>
      </c>
      <c r="U154" s="46" t="s">
        <v>77</v>
      </c>
      <c r="V154" s="46" t="s">
        <v>78</v>
      </c>
      <c r="W154" s="46" t="s">
        <v>78</v>
      </c>
      <c r="X154" s="169" t="s">
        <v>80</v>
      </c>
    </row>
    <row r="155" spans="1:27" x14ac:dyDescent="0.25">
      <c r="D155" s="170">
        <f>E155-K155</f>
        <v>0</v>
      </c>
      <c r="E155" s="8">
        <f>F155</f>
        <v>0</v>
      </c>
      <c r="F155" s="8">
        <f>IF(G155&lt;I155,1,0)</f>
        <v>0</v>
      </c>
      <c r="G155" s="8">
        <f>'Day 2 Cards'!Z81</f>
        <v>4</v>
      </c>
      <c r="H155" s="8">
        <f t="shared" ref="H155:H172" si="34">H128</f>
        <v>1</v>
      </c>
      <c r="I155" s="8">
        <f>'Day 2 Cards'!AE11</f>
        <v>4</v>
      </c>
      <c r="J155" s="8">
        <f>IF(I155&lt;G155,1,0)</f>
        <v>0</v>
      </c>
      <c r="K155" s="8">
        <f>J155</f>
        <v>0</v>
      </c>
      <c r="L155" s="170">
        <f>K155-E155</f>
        <v>0</v>
      </c>
      <c r="P155" s="170">
        <f>Q155-W155</f>
        <v>-1</v>
      </c>
      <c r="Q155" s="8">
        <f>R155</f>
        <v>0</v>
      </c>
      <c r="R155" s="8">
        <f t="shared" ref="R155:R172" si="35">IF(S155&lt;U155,1,0)</f>
        <v>0</v>
      </c>
      <c r="S155" s="8">
        <f>'Day 2 Cards'!U81</f>
        <v>5</v>
      </c>
      <c r="T155" s="8">
        <f t="shared" ref="T155:T172" si="36">H155</f>
        <v>1</v>
      </c>
      <c r="U155" s="8">
        <f>'Day 2 Cards'!AK11</f>
        <v>3</v>
      </c>
      <c r="V155" s="8">
        <f t="shared" ref="V155:V172" si="37">IF(U155&lt;S155,1,0)</f>
        <v>1</v>
      </c>
      <c r="W155" s="8">
        <f>V155</f>
        <v>1</v>
      </c>
      <c r="X155" s="170">
        <f>W155-Q155</f>
        <v>1</v>
      </c>
    </row>
    <row r="156" spans="1:27" x14ac:dyDescent="0.25">
      <c r="D156" s="170">
        <f t="shared" ref="D156:D172" si="38">E156-K156</f>
        <v>1</v>
      </c>
      <c r="E156" s="8">
        <f>SUM(F155:F156)</f>
        <v>1</v>
      </c>
      <c r="F156" s="8">
        <f t="shared" ref="F156:F172" si="39">IF(G156&lt;I156,1,0)</f>
        <v>1</v>
      </c>
      <c r="G156" s="8">
        <f>'Day 2 Cards'!Z82</f>
        <v>3</v>
      </c>
      <c r="H156" s="8">
        <f t="shared" si="34"/>
        <v>2</v>
      </c>
      <c r="I156" s="8">
        <f>'Day 2 Cards'!AE12</f>
        <v>8</v>
      </c>
      <c r="J156" s="8">
        <f t="shared" ref="J156:J172" si="40">IF(I156&lt;G156,1,0)</f>
        <v>0</v>
      </c>
      <c r="K156" s="8">
        <f>SUM(J155:J156)</f>
        <v>0</v>
      </c>
      <c r="L156" s="170">
        <f t="shared" ref="L156:L172" si="41">K156-E156</f>
        <v>-1</v>
      </c>
      <c r="P156" s="170">
        <f t="shared" ref="P156:P172" si="42">Q156-W156</f>
        <v>-2</v>
      </c>
      <c r="Q156" s="8">
        <f>SUM(R155:R156)</f>
        <v>0</v>
      </c>
      <c r="R156" s="8">
        <f t="shared" si="35"/>
        <v>0</v>
      </c>
      <c r="S156" s="8">
        <f>'Day 2 Cards'!U82</f>
        <v>8</v>
      </c>
      <c r="T156" s="8">
        <f t="shared" si="36"/>
        <v>2</v>
      </c>
      <c r="U156" s="8">
        <f>'Day 2 Cards'!AK12</f>
        <v>6</v>
      </c>
      <c r="V156" s="8">
        <f t="shared" si="37"/>
        <v>1</v>
      </c>
      <c r="W156" s="8">
        <f>SUM(V155:V156)</f>
        <v>2</v>
      </c>
      <c r="X156" s="170">
        <f t="shared" ref="X156:X172" si="43">W156-Q156</f>
        <v>2</v>
      </c>
    </row>
    <row r="157" spans="1:27" x14ac:dyDescent="0.25">
      <c r="D157" s="170">
        <f t="shared" si="38"/>
        <v>0</v>
      </c>
      <c r="E157" s="8">
        <f>SUM(F155:F157)</f>
        <v>1</v>
      </c>
      <c r="F157" s="8">
        <f t="shared" si="39"/>
        <v>0</v>
      </c>
      <c r="G157" s="8">
        <f>'Day 2 Cards'!Z83</f>
        <v>6</v>
      </c>
      <c r="H157" s="8">
        <f t="shared" si="34"/>
        <v>3</v>
      </c>
      <c r="I157" s="8">
        <f>'Day 2 Cards'!AE13</f>
        <v>5</v>
      </c>
      <c r="J157" s="8">
        <f t="shared" si="40"/>
        <v>1</v>
      </c>
      <c r="K157" s="8">
        <f>SUM(J155:J157)</f>
        <v>1</v>
      </c>
      <c r="L157" s="170">
        <f t="shared" si="41"/>
        <v>0</v>
      </c>
      <c r="P157" s="170">
        <f t="shared" si="42"/>
        <v>-3</v>
      </c>
      <c r="Q157" s="8">
        <f>SUM(R155:R157)</f>
        <v>0</v>
      </c>
      <c r="R157" s="8">
        <f t="shared" si="35"/>
        <v>0</v>
      </c>
      <c r="S157" s="8">
        <f>'Day 2 Cards'!U83</f>
        <v>6</v>
      </c>
      <c r="T157" s="8">
        <f t="shared" si="36"/>
        <v>3</v>
      </c>
      <c r="U157" s="8">
        <f>'Day 2 Cards'!AK13</f>
        <v>5</v>
      </c>
      <c r="V157" s="8">
        <f t="shared" si="37"/>
        <v>1</v>
      </c>
      <c r="W157" s="8">
        <f>SUM(V155:V157)</f>
        <v>3</v>
      </c>
      <c r="X157" s="170">
        <f t="shared" si="43"/>
        <v>3</v>
      </c>
    </row>
    <row r="158" spans="1:27" x14ac:dyDescent="0.25">
      <c r="D158" s="170">
        <f t="shared" si="38"/>
        <v>1</v>
      </c>
      <c r="E158" s="8">
        <f>SUM(F155:F158)</f>
        <v>2</v>
      </c>
      <c r="F158" s="8">
        <f t="shared" si="39"/>
        <v>1</v>
      </c>
      <c r="G158" s="8">
        <f>'Day 2 Cards'!Z84</f>
        <v>3</v>
      </c>
      <c r="H158" s="8">
        <f t="shared" si="34"/>
        <v>4</v>
      </c>
      <c r="I158" s="8">
        <f>'Day 2 Cards'!AE14</f>
        <v>6</v>
      </c>
      <c r="J158" s="8">
        <f t="shared" si="40"/>
        <v>0</v>
      </c>
      <c r="K158" s="8">
        <f>SUM(J155:J158)</f>
        <v>1</v>
      </c>
      <c r="L158" s="170">
        <f t="shared" si="41"/>
        <v>-1</v>
      </c>
      <c r="P158" s="170">
        <f t="shared" si="42"/>
        <v>-4</v>
      </c>
      <c r="Q158" s="8">
        <f>SUM(R155:R158)</f>
        <v>0</v>
      </c>
      <c r="R158" s="8">
        <f t="shared" si="35"/>
        <v>0</v>
      </c>
      <c r="S158" s="8">
        <f>'Day 2 Cards'!U84</f>
        <v>8</v>
      </c>
      <c r="T158" s="8">
        <f t="shared" si="36"/>
        <v>4</v>
      </c>
      <c r="U158" s="8">
        <f>'Day 2 Cards'!AK14</f>
        <v>4</v>
      </c>
      <c r="V158" s="8">
        <f t="shared" si="37"/>
        <v>1</v>
      </c>
      <c r="W158" s="8">
        <f>SUM(V155:V158)</f>
        <v>4</v>
      </c>
      <c r="X158" s="170">
        <f t="shared" si="43"/>
        <v>4</v>
      </c>
    </row>
    <row r="159" spans="1:27" x14ac:dyDescent="0.25">
      <c r="D159" s="170">
        <f t="shared" si="38"/>
        <v>2</v>
      </c>
      <c r="E159" s="8">
        <f>SUM(F155:F159)</f>
        <v>3</v>
      </c>
      <c r="F159" s="8">
        <f t="shared" si="39"/>
        <v>1</v>
      </c>
      <c r="G159" s="8">
        <f>'Day 2 Cards'!Z85</f>
        <v>4</v>
      </c>
      <c r="H159" s="8">
        <f t="shared" si="34"/>
        <v>5</v>
      </c>
      <c r="I159" s="8">
        <f>'Day 2 Cards'!AE15</f>
        <v>6</v>
      </c>
      <c r="J159" s="8">
        <f t="shared" si="40"/>
        <v>0</v>
      </c>
      <c r="K159" s="8">
        <f>SUM(J155:J159)</f>
        <v>1</v>
      </c>
      <c r="L159" s="170">
        <f t="shared" si="41"/>
        <v>-2</v>
      </c>
      <c r="P159" s="170">
        <f t="shared" si="42"/>
        <v>-3</v>
      </c>
      <c r="Q159" s="8">
        <f>SUM(R155:R159)</f>
        <v>1</v>
      </c>
      <c r="R159" s="8">
        <f t="shared" si="35"/>
        <v>1</v>
      </c>
      <c r="S159" s="8">
        <f>'Day 2 Cards'!U85</f>
        <v>5</v>
      </c>
      <c r="T159" s="8">
        <f t="shared" si="36"/>
        <v>5</v>
      </c>
      <c r="U159" s="8">
        <f>'Day 2 Cards'!AK15</f>
        <v>6</v>
      </c>
      <c r="V159" s="8">
        <f t="shared" si="37"/>
        <v>0</v>
      </c>
      <c r="W159" s="8">
        <f>SUM(V155:V159)</f>
        <v>4</v>
      </c>
      <c r="X159" s="170">
        <f t="shared" si="43"/>
        <v>3</v>
      </c>
    </row>
    <row r="160" spans="1:27" x14ac:dyDescent="0.25">
      <c r="D160" s="170">
        <f t="shared" si="38"/>
        <v>1</v>
      </c>
      <c r="E160" s="8">
        <f>SUM(F155:F160)</f>
        <v>3</v>
      </c>
      <c r="F160" s="8">
        <f t="shared" si="39"/>
        <v>0</v>
      </c>
      <c r="G160" s="8">
        <f>'Day 2 Cards'!Z86</f>
        <v>6</v>
      </c>
      <c r="H160" s="8">
        <f t="shared" si="34"/>
        <v>6</v>
      </c>
      <c r="I160" s="8">
        <f>'Day 2 Cards'!AE16</f>
        <v>2</v>
      </c>
      <c r="J160" s="8">
        <f t="shared" si="40"/>
        <v>1</v>
      </c>
      <c r="K160" s="8">
        <f>SUM(J155:J160)</f>
        <v>2</v>
      </c>
      <c r="L160" s="170">
        <f t="shared" si="41"/>
        <v>-1</v>
      </c>
      <c r="P160" s="170">
        <f t="shared" si="42"/>
        <v>-4</v>
      </c>
      <c r="Q160" s="8">
        <f>SUM(R155:R160)</f>
        <v>1</v>
      </c>
      <c r="R160" s="8">
        <f t="shared" si="35"/>
        <v>0</v>
      </c>
      <c r="S160" s="8">
        <f>'Day 2 Cards'!U86</f>
        <v>5</v>
      </c>
      <c r="T160" s="8">
        <f t="shared" si="36"/>
        <v>6</v>
      </c>
      <c r="U160" s="8">
        <f>'Day 2 Cards'!AK16</f>
        <v>1</v>
      </c>
      <c r="V160" s="8">
        <f t="shared" si="37"/>
        <v>1</v>
      </c>
      <c r="W160" s="8">
        <f>SUM(V155:V160)</f>
        <v>5</v>
      </c>
      <c r="X160" s="170">
        <f t="shared" si="43"/>
        <v>4</v>
      </c>
    </row>
    <row r="161" spans="3:25" x14ac:dyDescent="0.25">
      <c r="D161" s="170">
        <f t="shared" si="38"/>
        <v>2</v>
      </c>
      <c r="E161" s="8">
        <f>SUM(F155:F161)</f>
        <v>4</v>
      </c>
      <c r="F161" s="8">
        <f t="shared" si="39"/>
        <v>1</v>
      </c>
      <c r="G161" s="8">
        <f>'Day 2 Cards'!Z87</f>
        <v>4</v>
      </c>
      <c r="H161" s="8">
        <f t="shared" si="34"/>
        <v>7</v>
      </c>
      <c r="I161" s="8">
        <f>'Day 2 Cards'!AE17</f>
        <v>5</v>
      </c>
      <c r="J161" s="8">
        <f t="shared" si="40"/>
        <v>0</v>
      </c>
      <c r="K161" s="8">
        <f>SUM(J155:J161)</f>
        <v>2</v>
      </c>
      <c r="L161" s="170">
        <f t="shared" si="41"/>
        <v>-2</v>
      </c>
      <c r="P161" s="170">
        <f t="shared" si="42"/>
        <v>-4</v>
      </c>
      <c r="Q161" s="8">
        <f>SUM(R155:R161)</f>
        <v>1</v>
      </c>
      <c r="R161" s="8">
        <f t="shared" si="35"/>
        <v>0</v>
      </c>
      <c r="S161" s="8">
        <f>'Day 2 Cards'!U87</f>
        <v>5</v>
      </c>
      <c r="T161" s="8">
        <f t="shared" si="36"/>
        <v>7</v>
      </c>
      <c r="U161" s="8">
        <f>'Day 2 Cards'!AK17</f>
        <v>5</v>
      </c>
      <c r="V161" s="8">
        <f t="shared" si="37"/>
        <v>0</v>
      </c>
      <c r="W161" s="8">
        <f>SUM(V155:V161)</f>
        <v>5</v>
      </c>
      <c r="X161" s="170">
        <f t="shared" si="43"/>
        <v>4</v>
      </c>
    </row>
    <row r="162" spans="3:25" x14ac:dyDescent="0.25">
      <c r="D162" s="170">
        <f t="shared" si="38"/>
        <v>1</v>
      </c>
      <c r="E162" s="8">
        <f>SUM(F155:F162)</f>
        <v>4</v>
      </c>
      <c r="F162" s="8">
        <f t="shared" si="39"/>
        <v>0</v>
      </c>
      <c r="G162" s="8">
        <f>'Day 2 Cards'!Z88</f>
        <v>7</v>
      </c>
      <c r="H162" s="8">
        <f t="shared" si="34"/>
        <v>8</v>
      </c>
      <c r="I162" s="8">
        <f>'Day 2 Cards'!AE18</f>
        <v>6</v>
      </c>
      <c r="J162" s="8">
        <f t="shared" si="40"/>
        <v>1</v>
      </c>
      <c r="K162" s="8">
        <f>SUM(J155:J162)</f>
        <v>3</v>
      </c>
      <c r="L162" s="170">
        <f t="shared" si="41"/>
        <v>-1</v>
      </c>
      <c r="P162" s="170">
        <f t="shared" si="42"/>
        <v>-5</v>
      </c>
      <c r="Q162" s="8">
        <f>SUM(R155:R162)</f>
        <v>1</v>
      </c>
      <c r="R162" s="8">
        <f t="shared" si="35"/>
        <v>0</v>
      </c>
      <c r="S162" s="8">
        <f>'Day 2 Cards'!U88</f>
        <v>8</v>
      </c>
      <c r="T162" s="8">
        <f t="shared" si="36"/>
        <v>8</v>
      </c>
      <c r="U162" s="8">
        <f>'Day 2 Cards'!AK18</f>
        <v>7</v>
      </c>
      <c r="V162" s="8">
        <f t="shared" si="37"/>
        <v>1</v>
      </c>
      <c r="W162" s="8">
        <f>SUM(V155:V162)</f>
        <v>6</v>
      </c>
      <c r="X162" s="170">
        <f t="shared" si="43"/>
        <v>5</v>
      </c>
    </row>
    <row r="163" spans="3:25" x14ac:dyDescent="0.25">
      <c r="C163" s="46" t="s">
        <v>82</v>
      </c>
      <c r="D163" s="170">
        <f t="shared" si="38"/>
        <v>2</v>
      </c>
      <c r="E163" s="8">
        <f>SUM(F155:F163)</f>
        <v>5</v>
      </c>
      <c r="F163" s="8">
        <f t="shared" si="39"/>
        <v>1</v>
      </c>
      <c r="G163" s="8">
        <f>'Day 2 Cards'!Z89</f>
        <v>4</v>
      </c>
      <c r="H163" s="8">
        <f t="shared" si="34"/>
        <v>9</v>
      </c>
      <c r="I163" s="8">
        <f>'Day 2 Cards'!AE19</f>
        <v>9</v>
      </c>
      <c r="J163" s="8">
        <f t="shared" si="40"/>
        <v>0</v>
      </c>
      <c r="K163" s="8">
        <f>SUM(J155:J163)</f>
        <v>3</v>
      </c>
      <c r="L163" s="170">
        <f t="shared" si="41"/>
        <v>-2</v>
      </c>
      <c r="M163" s="46" t="s">
        <v>82</v>
      </c>
      <c r="O163" s="46" t="s">
        <v>82</v>
      </c>
      <c r="P163" s="170">
        <f t="shared" si="42"/>
        <v>-6</v>
      </c>
      <c r="Q163" s="8">
        <f>SUM(R155:R163)</f>
        <v>1</v>
      </c>
      <c r="R163" s="8">
        <f t="shared" si="35"/>
        <v>0</v>
      </c>
      <c r="S163" s="8">
        <f>'Day 2 Cards'!U89</f>
        <v>8</v>
      </c>
      <c r="T163" s="8">
        <f t="shared" si="36"/>
        <v>9</v>
      </c>
      <c r="U163" s="8">
        <f>'Day 2 Cards'!AK19</f>
        <v>6</v>
      </c>
      <c r="V163" s="8">
        <f t="shared" si="37"/>
        <v>1</v>
      </c>
      <c r="W163" s="8">
        <f>SUM(V155:V163)</f>
        <v>7</v>
      </c>
      <c r="X163" s="170">
        <f t="shared" si="43"/>
        <v>6</v>
      </c>
      <c r="Y163" s="46" t="s">
        <v>82</v>
      </c>
    </row>
    <row r="164" spans="3:25" x14ac:dyDescent="0.25">
      <c r="C164" s="183" t="str">
        <f>IF(D164&gt;8,"WIN"," ")</f>
        <v xml:space="preserve"> </v>
      </c>
      <c r="D164" s="170">
        <f t="shared" si="38"/>
        <v>3</v>
      </c>
      <c r="E164" s="8">
        <f>SUM(F155:F164)</f>
        <v>6</v>
      </c>
      <c r="F164" s="8">
        <f t="shared" si="39"/>
        <v>1</v>
      </c>
      <c r="G164" s="8">
        <f>'Day 2 Cards'!Z91</f>
        <v>3</v>
      </c>
      <c r="H164" s="8">
        <f t="shared" si="34"/>
        <v>10</v>
      </c>
      <c r="I164" s="8">
        <f>'Day 2 Cards'!AE21</f>
        <v>5</v>
      </c>
      <c r="J164" s="8">
        <f t="shared" si="40"/>
        <v>0</v>
      </c>
      <c r="K164" s="8">
        <f>SUM(J155:J164)</f>
        <v>3</v>
      </c>
      <c r="L164" s="170">
        <f t="shared" si="41"/>
        <v>-3</v>
      </c>
      <c r="M164" s="181" t="str">
        <f>IF(L164&gt;8,"WIN"," ")</f>
        <v xml:space="preserve"> </v>
      </c>
      <c r="N164" s="182"/>
      <c r="O164" s="183" t="str">
        <f>IF(P164&gt;8,"WIN"," ")</f>
        <v xml:space="preserve"> </v>
      </c>
      <c r="P164" s="170">
        <f t="shared" si="42"/>
        <v>-7</v>
      </c>
      <c r="Q164" s="8">
        <f>SUM(R155:R164)</f>
        <v>1</v>
      </c>
      <c r="R164" s="8">
        <f t="shared" si="35"/>
        <v>0</v>
      </c>
      <c r="S164" s="8">
        <f>'Day 2 Cards'!U91</f>
        <v>3</v>
      </c>
      <c r="T164" s="8">
        <f t="shared" si="36"/>
        <v>10</v>
      </c>
      <c r="U164" s="8">
        <f>'Day 2 Cards'!AK21</f>
        <v>2</v>
      </c>
      <c r="V164" s="8">
        <f t="shared" si="37"/>
        <v>1</v>
      </c>
      <c r="W164" s="8">
        <f>SUM(V155:V164)</f>
        <v>8</v>
      </c>
      <c r="X164" s="170">
        <f t="shared" si="43"/>
        <v>7</v>
      </c>
      <c r="Y164" s="181" t="str">
        <f>IF(X164&gt;8,"WIN"," ")</f>
        <v xml:space="preserve"> </v>
      </c>
    </row>
    <row r="165" spans="3:25" x14ac:dyDescent="0.25">
      <c r="C165" s="185" t="str">
        <f>IF(D165&gt;7,"WIN"," ")</f>
        <v xml:space="preserve"> </v>
      </c>
      <c r="D165" s="170">
        <f t="shared" si="38"/>
        <v>2</v>
      </c>
      <c r="E165" s="8">
        <f>SUM(F155:F165)</f>
        <v>6</v>
      </c>
      <c r="F165" s="8">
        <f t="shared" si="39"/>
        <v>0</v>
      </c>
      <c r="G165" s="8">
        <f>'Day 2 Cards'!Z92</f>
        <v>5</v>
      </c>
      <c r="H165" s="8">
        <f t="shared" si="34"/>
        <v>11</v>
      </c>
      <c r="I165" s="8">
        <f>'Day 2 Cards'!AE22</f>
        <v>3</v>
      </c>
      <c r="J165" s="8">
        <f t="shared" si="40"/>
        <v>1</v>
      </c>
      <c r="K165" s="8">
        <f>SUM(J155:J165)</f>
        <v>4</v>
      </c>
      <c r="L165" s="170">
        <f t="shared" si="41"/>
        <v>-2</v>
      </c>
      <c r="M165" s="184" t="str">
        <f>IF(L165&gt;7,"WIN"," ")</f>
        <v xml:space="preserve"> </v>
      </c>
      <c r="N165" s="182"/>
      <c r="O165" s="185" t="str">
        <f>IF(P165&gt;7,"WIN"," ")</f>
        <v xml:space="preserve"> </v>
      </c>
      <c r="P165" s="170">
        <f t="shared" si="42"/>
        <v>-7</v>
      </c>
      <c r="Q165" s="8">
        <f>SUM(R155:R165)</f>
        <v>1</v>
      </c>
      <c r="R165" s="8">
        <f t="shared" si="35"/>
        <v>0</v>
      </c>
      <c r="S165" s="8">
        <f>'Day 2 Cards'!U92</f>
        <v>4</v>
      </c>
      <c r="T165" s="8">
        <f t="shared" si="36"/>
        <v>11</v>
      </c>
      <c r="U165" s="8">
        <f>'Day 2 Cards'!AK22</f>
        <v>4</v>
      </c>
      <c r="V165" s="8">
        <f t="shared" si="37"/>
        <v>0</v>
      </c>
      <c r="W165" s="8">
        <f>SUM(V155:V165)</f>
        <v>8</v>
      </c>
      <c r="X165" s="170">
        <f t="shared" si="43"/>
        <v>7</v>
      </c>
      <c r="Y165" s="184" t="str">
        <f>IF(X165&gt;7,"WIN"," ")</f>
        <v xml:space="preserve"> </v>
      </c>
    </row>
    <row r="166" spans="3:25" x14ac:dyDescent="0.25">
      <c r="C166" s="185" t="str">
        <f>IF(D166&gt;6,"WIN"," ")</f>
        <v xml:space="preserve"> </v>
      </c>
      <c r="D166" s="170">
        <f t="shared" si="38"/>
        <v>1</v>
      </c>
      <c r="E166" s="8">
        <f>SUM(F155:F166)</f>
        <v>6</v>
      </c>
      <c r="F166" s="8">
        <f t="shared" si="39"/>
        <v>0</v>
      </c>
      <c r="G166" s="8">
        <f>'Day 2 Cards'!Z93</f>
        <v>6</v>
      </c>
      <c r="H166" s="8">
        <f t="shared" si="34"/>
        <v>12</v>
      </c>
      <c r="I166" s="8">
        <f>'Day 2 Cards'!AE23</f>
        <v>5</v>
      </c>
      <c r="J166" s="8">
        <f t="shared" si="40"/>
        <v>1</v>
      </c>
      <c r="K166" s="8">
        <f>SUM(J155:J166)</f>
        <v>5</v>
      </c>
      <c r="L166" s="170">
        <f t="shared" si="41"/>
        <v>-1</v>
      </c>
      <c r="M166" s="184" t="str">
        <f>IF(L166&gt;6,"WIN"," ")</f>
        <v xml:space="preserve"> </v>
      </c>
      <c r="N166" s="182"/>
      <c r="O166" s="185" t="str">
        <f>IF(P166&gt;6,"WIN"," ")</f>
        <v xml:space="preserve"> </v>
      </c>
      <c r="P166" s="170">
        <f t="shared" si="42"/>
        <v>-6</v>
      </c>
      <c r="Q166" s="8">
        <f>SUM(R155:R166)</f>
        <v>2</v>
      </c>
      <c r="R166" s="8">
        <f t="shared" si="35"/>
        <v>1</v>
      </c>
      <c r="S166" s="8">
        <f>'Day 2 Cards'!U93</f>
        <v>4</v>
      </c>
      <c r="T166" s="8">
        <f t="shared" si="36"/>
        <v>12</v>
      </c>
      <c r="U166" s="8">
        <f>'Day 2 Cards'!AK23</f>
        <v>5</v>
      </c>
      <c r="V166" s="8">
        <f t="shared" si="37"/>
        <v>0</v>
      </c>
      <c r="W166" s="8">
        <f>SUM(V155:V166)</f>
        <v>8</v>
      </c>
      <c r="X166" s="170">
        <f t="shared" si="43"/>
        <v>6</v>
      </c>
      <c r="Y166" s="184" t="str">
        <f>IF(X166&gt;6,"WIN"," ")</f>
        <v xml:space="preserve"> </v>
      </c>
    </row>
    <row r="167" spans="3:25" x14ac:dyDescent="0.25">
      <c r="C167" s="185" t="str">
        <f>IF(D167&gt;5,"WIN"," ")</f>
        <v xml:space="preserve"> </v>
      </c>
      <c r="D167" s="170">
        <f t="shared" si="38"/>
        <v>0</v>
      </c>
      <c r="E167" s="8">
        <f>SUM(F155:F167)</f>
        <v>6</v>
      </c>
      <c r="F167" s="8">
        <f t="shared" si="39"/>
        <v>0</v>
      </c>
      <c r="G167" s="8">
        <f>'Day 2 Cards'!Z94</f>
        <v>7</v>
      </c>
      <c r="H167" s="8">
        <f t="shared" si="34"/>
        <v>13</v>
      </c>
      <c r="I167" s="8">
        <f>'Day 2 Cards'!AE24</f>
        <v>3</v>
      </c>
      <c r="J167" s="8">
        <f t="shared" si="40"/>
        <v>1</v>
      </c>
      <c r="K167" s="8">
        <f>SUM(J155:J167)</f>
        <v>6</v>
      </c>
      <c r="L167" s="170">
        <f t="shared" si="41"/>
        <v>0</v>
      </c>
      <c r="M167" s="184" t="str">
        <f>IF(L167&gt;5,"WIN"," ")</f>
        <v xml:space="preserve"> </v>
      </c>
      <c r="N167" s="182"/>
      <c r="O167" s="185" t="str">
        <f>IF(P167&gt;5,"WIN"," ")</f>
        <v xml:space="preserve"> </v>
      </c>
      <c r="P167" s="170">
        <f t="shared" si="42"/>
        <v>-7</v>
      </c>
      <c r="Q167" s="8">
        <f>SUM(R155:R167)</f>
        <v>2</v>
      </c>
      <c r="R167" s="8">
        <f t="shared" si="35"/>
        <v>0</v>
      </c>
      <c r="S167" s="8">
        <f>'Day 2 Cards'!U94</f>
        <v>9</v>
      </c>
      <c r="T167" s="8">
        <f t="shared" si="36"/>
        <v>13</v>
      </c>
      <c r="U167" s="8">
        <f>'Day 2 Cards'!AK24</f>
        <v>5</v>
      </c>
      <c r="V167" s="8">
        <f t="shared" si="37"/>
        <v>1</v>
      </c>
      <c r="W167" s="8">
        <f>SUM(V155:V167)</f>
        <v>9</v>
      </c>
      <c r="X167" s="170">
        <f t="shared" si="43"/>
        <v>7</v>
      </c>
      <c r="Y167" s="184" t="str">
        <f>IF(X167&gt;5,"WIN"," ")</f>
        <v>WIN</v>
      </c>
    </row>
    <row r="168" spans="3:25" x14ac:dyDescent="0.25">
      <c r="C168" s="185" t="str">
        <f>IF(D168&gt;4,"WIN"," ")</f>
        <v xml:space="preserve"> </v>
      </c>
      <c r="D168" s="170">
        <f t="shared" si="38"/>
        <v>1</v>
      </c>
      <c r="E168" s="8">
        <f>SUM(F155:F168)</f>
        <v>7</v>
      </c>
      <c r="F168" s="8">
        <f t="shared" si="39"/>
        <v>1</v>
      </c>
      <c r="G168" s="8">
        <f>'Day 2 Cards'!Z95</f>
        <v>4</v>
      </c>
      <c r="H168" s="8">
        <f t="shared" si="34"/>
        <v>14</v>
      </c>
      <c r="I168" s="8">
        <f>'Day 2 Cards'!AE25</f>
        <v>5</v>
      </c>
      <c r="J168" s="8">
        <f t="shared" si="40"/>
        <v>0</v>
      </c>
      <c r="K168" s="8">
        <f>SUM(J155:J168)</f>
        <v>6</v>
      </c>
      <c r="L168" s="170">
        <f t="shared" si="41"/>
        <v>-1</v>
      </c>
      <c r="M168" s="184" t="str">
        <f>IF(L168&gt;4,"WIN"," ")</f>
        <v xml:space="preserve"> </v>
      </c>
      <c r="N168" s="182"/>
      <c r="O168" s="185" t="str">
        <f>IF(P168&gt;4,"WIN"," ")</f>
        <v xml:space="preserve"> </v>
      </c>
      <c r="P168" s="170">
        <f t="shared" si="42"/>
        <v>-7</v>
      </c>
      <c r="Q168" s="8">
        <f>SUM(R155:R168)</f>
        <v>2</v>
      </c>
      <c r="R168" s="8">
        <f t="shared" si="35"/>
        <v>0</v>
      </c>
      <c r="S168" s="8">
        <f>'Day 2 Cards'!U95</f>
        <v>2</v>
      </c>
      <c r="T168" s="8">
        <f t="shared" si="36"/>
        <v>14</v>
      </c>
      <c r="U168" s="8">
        <f>'Day 2 Cards'!AK25</f>
        <v>2</v>
      </c>
      <c r="V168" s="8">
        <f t="shared" si="37"/>
        <v>0</v>
      </c>
      <c r="W168" s="8">
        <f>SUM(V155:V168)</f>
        <v>9</v>
      </c>
      <c r="X168" s="170">
        <f t="shared" si="43"/>
        <v>7</v>
      </c>
      <c r="Y168" s="184" t="str">
        <f>IF(X168&gt;4,"WIN"," ")</f>
        <v>WIN</v>
      </c>
    </row>
    <row r="169" spans="3:25" x14ac:dyDescent="0.25">
      <c r="C169" s="185" t="str">
        <f>IF(D169&gt;3,"WIN"," ")</f>
        <v xml:space="preserve"> </v>
      </c>
      <c r="D169" s="170">
        <f t="shared" si="38"/>
        <v>0</v>
      </c>
      <c r="E169" s="8">
        <f>SUM(F155:F169)</f>
        <v>7</v>
      </c>
      <c r="F169" s="8">
        <f t="shared" si="39"/>
        <v>0</v>
      </c>
      <c r="G169" s="8">
        <f>'Day 2 Cards'!Z96</f>
        <v>5</v>
      </c>
      <c r="H169" s="8">
        <f t="shared" si="34"/>
        <v>15</v>
      </c>
      <c r="I169" s="8">
        <f>'Day 2 Cards'!AE26</f>
        <v>4</v>
      </c>
      <c r="J169" s="8">
        <f t="shared" si="40"/>
        <v>1</v>
      </c>
      <c r="K169" s="8">
        <f>SUM(J155:J169)</f>
        <v>7</v>
      </c>
      <c r="L169" s="170">
        <f t="shared" si="41"/>
        <v>0</v>
      </c>
      <c r="M169" s="184" t="str">
        <f>IF(L169&gt;3,"WIN"," ")</f>
        <v xml:space="preserve"> </v>
      </c>
      <c r="N169" s="182"/>
      <c r="O169" s="185" t="str">
        <f>IF(P169&gt;3,"WIN"," ")</f>
        <v xml:space="preserve"> </v>
      </c>
      <c r="P169" s="170">
        <f t="shared" si="42"/>
        <v>-6</v>
      </c>
      <c r="Q169" s="8">
        <f>SUM(R155:R169)</f>
        <v>3</v>
      </c>
      <c r="R169" s="8">
        <f t="shared" si="35"/>
        <v>1</v>
      </c>
      <c r="S169" s="8">
        <f>'Day 2 Cards'!U96</f>
        <v>4</v>
      </c>
      <c r="T169" s="8">
        <f t="shared" si="36"/>
        <v>15</v>
      </c>
      <c r="U169" s="8">
        <f>'Day 2 Cards'!AK26</f>
        <v>6</v>
      </c>
      <c r="V169" s="8">
        <f t="shared" si="37"/>
        <v>0</v>
      </c>
      <c r="W169" s="8">
        <f>SUM(V155:V169)</f>
        <v>9</v>
      </c>
      <c r="X169" s="170">
        <f t="shared" si="43"/>
        <v>6</v>
      </c>
      <c r="Y169" s="184" t="str">
        <f>IF(X169&gt;3,"WIN"," ")</f>
        <v>WIN</v>
      </c>
    </row>
    <row r="170" spans="3:25" x14ac:dyDescent="0.25">
      <c r="C170" s="185" t="str">
        <f>IF(D170&gt;2,"WIN"," ")</f>
        <v xml:space="preserve"> </v>
      </c>
      <c r="D170" s="170">
        <f t="shared" si="38"/>
        <v>0</v>
      </c>
      <c r="E170" s="8">
        <f>SUM(F155:F170)</f>
        <v>7</v>
      </c>
      <c r="F170" s="8">
        <f t="shared" si="39"/>
        <v>0</v>
      </c>
      <c r="G170" s="8">
        <f>'Day 2 Cards'!Z97</f>
        <v>4</v>
      </c>
      <c r="H170" s="8">
        <f t="shared" si="34"/>
        <v>16</v>
      </c>
      <c r="I170" s="8">
        <f>'Day 2 Cards'!AE27</f>
        <v>4</v>
      </c>
      <c r="J170" s="8">
        <f t="shared" si="40"/>
        <v>0</v>
      </c>
      <c r="K170" s="8">
        <f>SUM(J155:J170)</f>
        <v>7</v>
      </c>
      <c r="L170" s="170">
        <f t="shared" si="41"/>
        <v>0</v>
      </c>
      <c r="M170" s="184" t="str">
        <f>IF(L170&gt;2,"WIN"," ")</f>
        <v xml:space="preserve"> </v>
      </c>
      <c r="N170" s="182"/>
      <c r="O170" s="185" t="str">
        <f>IF(P170&gt;2,"WIN"," ")</f>
        <v xml:space="preserve"> </v>
      </c>
      <c r="P170" s="170">
        <f t="shared" si="42"/>
        <v>-6</v>
      </c>
      <c r="Q170" s="8">
        <f>SUM(R155:R170)</f>
        <v>3</v>
      </c>
      <c r="R170" s="8">
        <f t="shared" si="35"/>
        <v>0</v>
      </c>
      <c r="S170" s="8">
        <f>'Day 2 Cards'!U97</f>
        <v>3</v>
      </c>
      <c r="T170" s="8">
        <f t="shared" si="36"/>
        <v>16</v>
      </c>
      <c r="U170" s="8">
        <f>'Day 2 Cards'!AK27</f>
        <v>3</v>
      </c>
      <c r="V170" s="8">
        <f t="shared" si="37"/>
        <v>0</v>
      </c>
      <c r="W170" s="8">
        <f>SUM(V155:V170)</f>
        <v>9</v>
      </c>
      <c r="X170" s="170">
        <f t="shared" si="43"/>
        <v>6</v>
      </c>
      <c r="Y170" s="184" t="str">
        <f>IF(X170&gt;2,"WIN"," ")</f>
        <v>WIN</v>
      </c>
    </row>
    <row r="171" spans="3:25" x14ac:dyDescent="0.25">
      <c r="C171" s="185" t="str">
        <f>IF(D171&gt;1,"WIN"," ")</f>
        <v xml:space="preserve"> </v>
      </c>
      <c r="D171" s="170">
        <f t="shared" si="38"/>
        <v>1</v>
      </c>
      <c r="E171" s="8">
        <f>SUM(F155:F171)</f>
        <v>8</v>
      </c>
      <c r="F171" s="8">
        <f t="shared" si="39"/>
        <v>1</v>
      </c>
      <c r="G171" s="8">
        <f>'Day 2 Cards'!Z98</f>
        <v>4</v>
      </c>
      <c r="H171" s="8">
        <f t="shared" si="34"/>
        <v>17</v>
      </c>
      <c r="I171" s="8">
        <f>'Day 2 Cards'!AE28</f>
        <v>5</v>
      </c>
      <c r="J171" s="8">
        <f t="shared" si="40"/>
        <v>0</v>
      </c>
      <c r="K171" s="8">
        <f>SUM(J155:J171)</f>
        <v>7</v>
      </c>
      <c r="L171" s="170">
        <f t="shared" si="41"/>
        <v>-1</v>
      </c>
      <c r="M171" s="184" t="str">
        <f>IF(L171&gt;1,"WIN"," ")</f>
        <v xml:space="preserve"> </v>
      </c>
      <c r="N171" s="182"/>
      <c r="O171" s="185" t="str">
        <f>IF(P171&gt;1,"WIN"," ")</f>
        <v xml:space="preserve"> </v>
      </c>
      <c r="P171" s="170">
        <f t="shared" si="42"/>
        <v>-5</v>
      </c>
      <c r="Q171" s="8">
        <f>SUM(R155:R171)</f>
        <v>4</v>
      </c>
      <c r="R171" s="8">
        <f t="shared" si="35"/>
        <v>1</v>
      </c>
      <c r="S171" s="8">
        <f>'Day 2 Cards'!U98</f>
        <v>6</v>
      </c>
      <c r="T171" s="8">
        <f t="shared" si="36"/>
        <v>17</v>
      </c>
      <c r="U171" s="8">
        <f>'Day 2 Cards'!AK28</f>
        <v>7</v>
      </c>
      <c r="V171" s="8">
        <f t="shared" si="37"/>
        <v>0</v>
      </c>
      <c r="W171" s="8">
        <f>SUM(V155:V171)</f>
        <v>9</v>
      </c>
      <c r="X171" s="170">
        <f t="shared" si="43"/>
        <v>5</v>
      </c>
      <c r="Y171" s="184" t="str">
        <f>IF(X171&gt;1,"WIN"," ")</f>
        <v>WIN</v>
      </c>
    </row>
    <row r="172" spans="3:25" x14ac:dyDescent="0.25">
      <c r="C172" s="187" t="str">
        <f>IF(D172&gt;0,"WIN"," ")</f>
        <v>WIN</v>
      </c>
      <c r="D172" s="170">
        <f t="shared" si="38"/>
        <v>1</v>
      </c>
      <c r="E172" s="8">
        <f>SUM(F155:F172)</f>
        <v>8</v>
      </c>
      <c r="F172" s="8">
        <f t="shared" si="39"/>
        <v>0</v>
      </c>
      <c r="G172" s="8">
        <f>'Day 2 Cards'!Z99</f>
        <v>5</v>
      </c>
      <c r="H172" s="8">
        <f t="shared" si="34"/>
        <v>18</v>
      </c>
      <c r="I172" s="8">
        <f>'Day 2 Cards'!AE29</f>
        <v>5</v>
      </c>
      <c r="J172" s="8">
        <f t="shared" si="40"/>
        <v>0</v>
      </c>
      <c r="K172" s="8">
        <f>SUM(J155:J172)</f>
        <v>7</v>
      </c>
      <c r="L172" s="170">
        <f t="shared" si="41"/>
        <v>-1</v>
      </c>
      <c r="M172" s="186" t="str">
        <f>IF(L172&gt;0,"WIN"," ")</f>
        <v xml:space="preserve"> </v>
      </c>
      <c r="N172" s="182"/>
      <c r="O172" s="187" t="str">
        <f>IF(P172&gt;0,"WIN"," ")</f>
        <v xml:space="preserve"> </v>
      </c>
      <c r="P172" s="170">
        <f t="shared" si="42"/>
        <v>-4</v>
      </c>
      <c r="Q172" s="8">
        <f>SUM(R155:R172)</f>
        <v>5</v>
      </c>
      <c r="R172" s="8">
        <f t="shared" si="35"/>
        <v>1</v>
      </c>
      <c r="S172" s="8">
        <f>'Day 2 Cards'!U99</f>
        <v>6</v>
      </c>
      <c r="T172" s="8">
        <f t="shared" si="36"/>
        <v>18</v>
      </c>
      <c r="U172" s="8">
        <f>'Day 2 Cards'!AK29</f>
        <v>8</v>
      </c>
      <c r="V172" s="8">
        <f t="shared" si="37"/>
        <v>0</v>
      </c>
      <c r="W172" s="8">
        <f>SUM(V155:V172)</f>
        <v>9</v>
      </c>
      <c r="X172" s="170">
        <f t="shared" si="43"/>
        <v>4</v>
      </c>
      <c r="Y172" s="186" t="str">
        <f>IF(X172&gt;0,"WIN"," ")</f>
        <v>WIN</v>
      </c>
    </row>
    <row r="173" spans="3:25" x14ac:dyDescent="0.25">
      <c r="C173" s="46">
        <f>IF(C172="WIN",1,0)</f>
        <v>1</v>
      </c>
      <c r="M173" s="46">
        <f>IF(M172="WIN",1,0)</f>
        <v>0</v>
      </c>
      <c r="O173" s="46">
        <f>IF(O172="WIN",1,0)</f>
        <v>0</v>
      </c>
      <c r="Y173" s="46">
        <f>IF(Y172="WIN",1,0)</f>
        <v>1</v>
      </c>
    </row>
    <row r="174" spans="3:25" ht="15.75" x14ac:dyDescent="0.25">
      <c r="C174" s="46">
        <f>IF(D172=L172,0.5,0)</f>
        <v>0</v>
      </c>
      <c r="F174" s="170">
        <f>SUM(C173:C174)</f>
        <v>1</v>
      </c>
      <c r="G174" s="208" t="s">
        <v>42</v>
      </c>
      <c r="I174" s="209" t="s">
        <v>70</v>
      </c>
      <c r="J174" s="170">
        <f>SUM(M173:M174)</f>
        <v>0</v>
      </c>
      <c r="M174" s="46">
        <f>C174</f>
        <v>0</v>
      </c>
      <c r="O174" s="46">
        <f>IF(P172=X172,0.5,0)</f>
        <v>0</v>
      </c>
      <c r="R174" s="170">
        <f>SUM(O173:O174)</f>
        <v>0</v>
      </c>
      <c r="S174" s="208" t="s">
        <v>15</v>
      </c>
      <c r="U174" s="209" t="s">
        <v>75</v>
      </c>
      <c r="V174" s="170">
        <f>SUM(Y173:Y174)</f>
        <v>1</v>
      </c>
      <c r="Y174" s="46">
        <f>O174</f>
        <v>0</v>
      </c>
    </row>
    <row r="175" spans="3:25" ht="15.75" x14ac:dyDescent="0.25">
      <c r="F175" s="232"/>
      <c r="G175" s="229"/>
      <c r="H175" s="172"/>
      <c r="I175" s="229"/>
      <c r="J175" s="231"/>
      <c r="K175" s="172"/>
      <c r="L175" s="172"/>
      <c r="M175" s="172"/>
      <c r="N175" s="172"/>
      <c r="O175" s="172"/>
      <c r="P175" s="172"/>
      <c r="Q175" s="172"/>
      <c r="R175" s="231"/>
      <c r="S175" s="229"/>
      <c r="T175" s="172"/>
      <c r="U175" s="229"/>
      <c r="V175" s="232"/>
    </row>
    <row r="176" spans="3:25" ht="15.75" x14ac:dyDescent="0.25">
      <c r="F176" s="232"/>
      <c r="G176" s="229"/>
      <c r="H176" s="172"/>
      <c r="I176" s="229"/>
      <c r="J176" s="231"/>
      <c r="K176" s="172"/>
      <c r="L176" s="172"/>
      <c r="M176" s="172"/>
      <c r="N176" s="172"/>
      <c r="O176" s="172"/>
      <c r="P176" s="172"/>
      <c r="Q176" s="172"/>
      <c r="R176" s="231"/>
      <c r="S176" s="229"/>
      <c r="T176" s="172"/>
      <c r="U176" s="229"/>
      <c r="V176" s="232"/>
    </row>
    <row r="177" spans="1:25" ht="21" x14ac:dyDescent="0.35">
      <c r="F177" s="232"/>
      <c r="G177" s="229"/>
      <c r="H177" s="172"/>
      <c r="I177" s="229"/>
      <c r="J177" s="231"/>
      <c r="K177" s="172"/>
      <c r="L177" s="172"/>
      <c r="M177" s="172"/>
      <c r="N177" s="210" t="s">
        <v>127</v>
      </c>
      <c r="O177" s="172"/>
      <c r="P177" s="172"/>
      <c r="Q177" s="172"/>
      <c r="R177" s="231"/>
      <c r="S177" s="229"/>
      <c r="T177" s="172"/>
      <c r="U177" s="229"/>
      <c r="V177" s="232"/>
    </row>
    <row r="178" spans="1:25" ht="15.75" x14ac:dyDescent="0.25">
      <c r="F178" s="46" t="s">
        <v>8</v>
      </c>
      <c r="K178" s="172"/>
      <c r="L178" s="291">
        <f>F121+R121+F147+R147+F174+R174</f>
        <v>3</v>
      </c>
      <c r="M178" s="292" t="s">
        <v>108</v>
      </c>
      <c r="N178" s="221"/>
      <c r="O178" s="292" t="s">
        <v>69</v>
      </c>
      <c r="P178" s="291">
        <f>J121+V121+J147+V147+J174+V174</f>
        <v>3</v>
      </c>
      <c r="Q178" s="172"/>
      <c r="R178" s="231"/>
      <c r="S178" s="229"/>
      <c r="T178" s="172"/>
      <c r="U178" s="229"/>
      <c r="V178" s="232"/>
    </row>
    <row r="179" spans="1:25" ht="15.75" x14ac:dyDescent="0.25">
      <c r="F179" s="232"/>
      <c r="G179" s="229"/>
      <c r="H179" s="172"/>
      <c r="I179" s="229"/>
      <c r="J179" s="231"/>
      <c r="K179" s="172"/>
      <c r="L179" s="172"/>
      <c r="M179" s="172"/>
      <c r="N179" s="172"/>
      <c r="O179" s="172"/>
      <c r="P179" s="172"/>
      <c r="Q179" s="172"/>
      <c r="R179" s="231"/>
      <c r="S179" s="229"/>
      <c r="T179" s="172"/>
      <c r="U179" s="229"/>
      <c r="V179" s="232"/>
    </row>
    <row r="182" spans="1:25" x14ac:dyDescent="0.25">
      <c r="C182" s="278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</row>
    <row r="186" spans="1:25" ht="23.25" x14ac:dyDescent="0.35"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9" t="s">
        <v>107</v>
      </c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</row>
    <row r="187" spans="1:25" ht="23.25" x14ac:dyDescent="0.35"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228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</row>
    <row r="188" spans="1:25" x14ac:dyDescent="0.25">
      <c r="U188" s="172"/>
    </row>
    <row r="189" spans="1:25" ht="26.25" x14ac:dyDescent="0.4">
      <c r="C189" s="188"/>
      <c r="D189" s="227" t="s">
        <v>84</v>
      </c>
      <c r="E189" s="188"/>
      <c r="U189" s="172"/>
    </row>
    <row r="191" spans="1:25" ht="18.75" x14ac:dyDescent="0.3">
      <c r="A191" s="421" t="s">
        <v>157</v>
      </c>
      <c r="C191" s="178" t="s">
        <v>93</v>
      </c>
      <c r="D191" s="178" t="s">
        <v>92</v>
      </c>
      <c r="E191" s="178" t="s">
        <v>91</v>
      </c>
      <c r="F191" s="179" t="s">
        <v>90</v>
      </c>
      <c r="G191" s="179" t="s">
        <v>89</v>
      </c>
      <c r="H191" s="179" t="s">
        <v>88</v>
      </c>
      <c r="I191" s="180" t="s">
        <v>87</v>
      </c>
      <c r="J191" s="180" t="s">
        <v>86</v>
      </c>
      <c r="K191" s="180" t="s">
        <v>85</v>
      </c>
      <c r="L191" s="46" t="s">
        <v>81</v>
      </c>
      <c r="M191" s="171" t="s">
        <v>108</v>
      </c>
      <c r="O191" s="171" t="s">
        <v>69</v>
      </c>
      <c r="P191" s="46" t="s">
        <v>81</v>
      </c>
      <c r="Q191" s="180" t="s">
        <v>85</v>
      </c>
      <c r="R191" s="180" t="s">
        <v>86</v>
      </c>
      <c r="S191" s="180" t="s">
        <v>87</v>
      </c>
      <c r="T191" s="179" t="s">
        <v>88</v>
      </c>
      <c r="U191" s="179" t="s">
        <v>89</v>
      </c>
      <c r="V191" s="179" t="s">
        <v>90</v>
      </c>
      <c r="W191" s="178" t="s">
        <v>91</v>
      </c>
      <c r="X191" s="178" t="s">
        <v>92</v>
      </c>
      <c r="Y191" s="178" t="s">
        <v>93</v>
      </c>
    </row>
    <row r="192" spans="1:25" ht="32.25" x14ac:dyDescent="0.3">
      <c r="A192" s="421">
        <v>3</v>
      </c>
      <c r="B192" s="172" t="s">
        <v>8</v>
      </c>
      <c r="C192" s="196" t="str">
        <f>IF(C26="WIN", "WIN"," ")</f>
        <v>WIN</v>
      </c>
      <c r="D192" s="197" t="str">
        <f>IF(C25="WIN", "WIN"," ")</f>
        <v>WIN</v>
      </c>
      <c r="E192" s="198" t="str">
        <f>IF(C24="WIN", "WIN"," ")</f>
        <v>WIN</v>
      </c>
      <c r="F192" s="193" t="str">
        <f>IF(C23="WIN", "WIN"," ")</f>
        <v>WIN</v>
      </c>
      <c r="G192" s="194" t="str">
        <f>IF(C22="WIN", "WIN"," ")</f>
        <v xml:space="preserve"> </v>
      </c>
      <c r="H192" s="195" t="str">
        <f>IF(C21="WIN", "WIN"," ")</f>
        <v xml:space="preserve"> </v>
      </c>
      <c r="I192" s="199" t="str">
        <f>IF(C20="WIN", "WIN"," ")</f>
        <v xml:space="preserve"> </v>
      </c>
      <c r="J192" s="200" t="str">
        <f>IF(C19="WIN", "WIN"," ")</f>
        <v xml:space="preserve"> </v>
      </c>
      <c r="K192" s="201" t="str">
        <f>IF(C18="WIN", "WIN"," ")</f>
        <v xml:space="preserve"> </v>
      </c>
      <c r="L192" s="366" t="s">
        <v>123</v>
      </c>
      <c r="M192" s="285" t="s">
        <v>119</v>
      </c>
      <c r="N192" s="172" t="s">
        <v>74</v>
      </c>
      <c r="O192" s="286" t="s">
        <v>120</v>
      </c>
      <c r="P192" s="366" t="s">
        <v>123</v>
      </c>
      <c r="Q192" s="201" t="str">
        <f>IF(M18="WIN", "WIN"," ")</f>
        <v xml:space="preserve"> </v>
      </c>
      <c r="R192" s="200" t="str">
        <f>IF(M19="WIN", "WIN"," ")</f>
        <v xml:space="preserve"> </v>
      </c>
      <c r="S192" s="199" t="str">
        <f>IF(M20="WIN", "WIN"," ")</f>
        <v xml:space="preserve"> </v>
      </c>
      <c r="T192" s="195" t="str">
        <f>IF(M21="WIN", "WIN"," ")</f>
        <v xml:space="preserve"> </v>
      </c>
      <c r="U192" s="194" t="str">
        <f>IF(M22="WIN", "WIN"," ")</f>
        <v xml:space="preserve"> </v>
      </c>
      <c r="V192" s="193" t="str">
        <f>IF(M23="WIN", "WIN"," ")</f>
        <v xml:space="preserve"> </v>
      </c>
      <c r="W192" s="198" t="str">
        <f>IF(M24="WIN", "WIN"," ")</f>
        <v xml:space="preserve"> </v>
      </c>
      <c r="X192" s="197" t="str">
        <f>IF(M25="WIN", "WIN"," ")</f>
        <v xml:space="preserve"> </v>
      </c>
      <c r="Y192" s="196" t="str">
        <f>IF(M26="WIN", "WIN"," ")</f>
        <v xml:space="preserve"> </v>
      </c>
    </row>
    <row r="193" spans="1:25" ht="32.25" x14ac:dyDescent="0.3">
      <c r="A193" s="421">
        <v>2</v>
      </c>
      <c r="C193" s="196" t="str">
        <f>IF(C53="WIN", "WIN"," ")</f>
        <v>WIN</v>
      </c>
      <c r="D193" s="197" t="str">
        <f>IF(C52="WIN", "WIN"," ")</f>
        <v>WIN</v>
      </c>
      <c r="E193" s="198" t="str">
        <f>IF(C51="WIN", "WIN"," ")</f>
        <v>WIN</v>
      </c>
      <c r="F193" s="193" t="str">
        <f>IF(C50="WIN", "WIN"," ")</f>
        <v>WIN</v>
      </c>
      <c r="G193" s="194" t="str">
        <f>IF(C49="WIN", "WIN"," ")</f>
        <v>WIN</v>
      </c>
      <c r="H193" s="195" t="str">
        <f>IF(C48="WIN", "WIN"," ")</f>
        <v xml:space="preserve"> </v>
      </c>
      <c r="I193" s="199" t="str">
        <f>IF(C47="WIN", "WIN"," ")</f>
        <v xml:space="preserve"> </v>
      </c>
      <c r="J193" s="200" t="str">
        <f>IF(C46="WIN", "WIN"," ")</f>
        <v xml:space="preserve"> </v>
      </c>
      <c r="K193" s="201" t="str">
        <f>IF(C45="WIN", "WIN"," ")</f>
        <v xml:space="preserve"> </v>
      </c>
      <c r="L193" s="366" t="s">
        <v>144</v>
      </c>
      <c r="M193" s="285" t="s">
        <v>117</v>
      </c>
      <c r="N193" s="172" t="s">
        <v>74</v>
      </c>
      <c r="O193" s="286" t="s">
        <v>121</v>
      </c>
      <c r="P193" s="366" t="s">
        <v>145</v>
      </c>
      <c r="Q193" s="201" t="str">
        <f>IF(M45="WIN", "WIN"," ")</f>
        <v xml:space="preserve"> </v>
      </c>
      <c r="R193" s="200" t="str">
        <f>IF(M46="WIN", "WIN"," ")</f>
        <v xml:space="preserve"> </v>
      </c>
      <c r="S193" s="199" t="str">
        <f>IF(M47="WIN", "WIN"," ")</f>
        <v xml:space="preserve"> </v>
      </c>
      <c r="T193" s="195" t="str">
        <f>IF(M48="WIN", "WIN"," ")</f>
        <v xml:space="preserve"> </v>
      </c>
      <c r="U193" s="194" t="str">
        <f>IF(M49="WIN", "WIN"," ")</f>
        <v xml:space="preserve"> </v>
      </c>
      <c r="V193" s="193" t="str">
        <f>IF(M50="WIN", "WIN"," ")</f>
        <v xml:space="preserve"> </v>
      </c>
      <c r="W193" s="198" t="str">
        <f>IF(M51="WIN", "WIN"," ")</f>
        <v xml:space="preserve"> </v>
      </c>
      <c r="X193" s="197" t="str">
        <f>IF(M52="WIN", "WIN"," ")</f>
        <v xml:space="preserve"> </v>
      </c>
      <c r="Y193" s="196" t="str">
        <f>IF(M53="WIN", "WIN"," ")</f>
        <v xml:space="preserve"> </v>
      </c>
    </row>
    <row r="194" spans="1:25" ht="32.25" x14ac:dyDescent="0.3">
      <c r="A194" s="421">
        <v>1</v>
      </c>
      <c r="C194" s="196" t="str">
        <f>IF(C80="WIN", "WIN"," ")</f>
        <v>WIN</v>
      </c>
      <c r="D194" s="197" t="str">
        <f>IF(C79="WIN", "WIN"," ")</f>
        <v>WIN</v>
      </c>
      <c r="E194" s="198" t="str">
        <f>IF(C78="WIN", "WIN"," ")</f>
        <v xml:space="preserve"> </v>
      </c>
      <c r="F194" s="193" t="str">
        <f>IF(C77="WIN", "WIN"," ")</f>
        <v xml:space="preserve"> </v>
      </c>
      <c r="G194" s="194" t="str">
        <f>IF(C76="WIN", "WIN"," ")</f>
        <v xml:space="preserve"> </v>
      </c>
      <c r="H194" s="195" t="str">
        <f>IF(C75="WIN", "WIN"," ")</f>
        <v xml:space="preserve"> </v>
      </c>
      <c r="I194" s="199" t="str">
        <f>IF(C74="WIN", "WIN"," ")</f>
        <v xml:space="preserve"> </v>
      </c>
      <c r="J194" s="200" t="str">
        <f>IF(C73="WIN", "WIN"," ")</f>
        <v xml:space="preserve"> </v>
      </c>
      <c r="K194" s="201" t="str">
        <f>IF(C72="WIN", "WIN"," ")</f>
        <v xml:space="preserve"> </v>
      </c>
      <c r="L194" s="366" t="s">
        <v>124</v>
      </c>
      <c r="M194" s="285" t="s">
        <v>122</v>
      </c>
      <c r="N194" s="172" t="s">
        <v>74</v>
      </c>
      <c r="O194" s="286" t="s">
        <v>118</v>
      </c>
      <c r="P194" s="366" t="s">
        <v>125</v>
      </c>
      <c r="Q194" s="201" t="str">
        <f>IF(M72="WIN", "WIN"," ")</f>
        <v xml:space="preserve"> </v>
      </c>
      <c r="R194" s="200" t="str">
        <f>IF(M73="WIN", "WIN"," ")</f>
        <v xml:space="preserve"> </v>
      </c>
      <c r="S194" s="199" t="str">
        <f>IF(M74="WIN", "WIN"," ")</f>
        <v xml:space="preserve"> </v>
      </c>
      <c r="T194" s="195" t="str">
        <f>IF(M75="WIN", "WIN"," ")</f>
        <v xml:space="preserve"> </v>
      </c>
      <c r="U194" s="194" t="str">
        <f>IF(M76="WIN", "WIN"," ")</f>
        <v xml:space="preserve"> </v>
      </c>
      <c r="V194" s="193" t="str">
        <f>IF(M77="WIN", "WIN"," ")</f>
        <v xml:space="preserve"> </v>
      </c>
      <c r="W194" s="198" t="str">
        <f>IF(M78="WIN", "WIN"," ")</f>
        <v xml:space="preserve"> </v>
      </c>
      <c r="X194" s="197" t="str">
        <f>IF(M79="WIN", "WIN"," ")</f>
        <v xml:space="preserve"> </v>
      </c>
      <c r="Y194" s="196" t="str">
        <f>IF(M80="WIN", "WIN"," ")</f>
        <v xml:space="preserve"> </v>
      </c>
    </row>
    <row r="195" spans="1:25" ht="18.75" x14ac:dyDescent="0.3">
      <c r="A195" s="421"/>
      <c r="C195" s="190" t="s">
        <v>8</v>
      </c>
      <c r="D195" s="190"/>
      <c r="E195" s="190"/>
      <c r="F195" s="191"/>
      <c r="G195" s="191"/>
      <c r="H195" s="191"/>
      <c r="I195" s="192"/>
      <c r="J195" s="192"/>
      <c r="K195" s="192"/>
      <c r="L195" s="172"/>
      <c r="M195" s="190"/>
      <c r="N195" s="172"/>
      <c r="O195" s="177"/>
      <c r="P195" s="172"/>
      <c r="Q195" s="192"/>
      <c r="R195" s="192"/>
      <c r="S195" s="192"/>
      <c r="T195" s="191"/>
      <c r="U195" s="191"/>
      <c r="V195" s="191"/>
      <c r="W195" s="190"/>
      <c r="X195" s="190"/>
      <c r="Y195" s="190"/>
    </row>
    <row r="196" spans="1:25" x14ac:dyDescent="0.25">
      <c r="A196" s="421"/>
      <c r="C196" s="190" t="s">
        <v>8</v>
      </c>
      <c r="D196" s="190"/>
      <c r="E196" s="190"/>
      <c r="F196" s="433" t="s">
        <v>119</v>
      </c>
      <c r="G196" s="430"/>
      <c r="H196" s="433" t="s">
        <v>117</v>
      </c>
      <c r="I196" s="430"/>
      <c r="J196" s="433" t="s">
        <v>122</v>
      </c>
      <c r="K196" s="430"/>
      <c r="L196" s="172" t="s">
        <v>8</v>
      </c>
      <c r="M196" s="190" t="s">
        <v>8</v>
      </c>
      <c r="N196" s="172"/>
      <c r="O196" s="177"/>
      <c r="P196" s="172"/>
      <c r="Q196" s="434" t="s">
        <v>120</v>
      </c>
      <c r="R196" s="430"/>
      <c r="S196" s="434" t="s">
        <v>121</v>
      </c>
      <c r="T196" s="430"/>
      <c r="U196" s="434" t="s">
        <v>118</v>
      </c>
      <c r="V196" s="430"/>
      <c r="W196" s="190"/>
      <c r="X196" s="190"/>
      <c r="Y196" s="190"/>
    </row>
    <row r="197" spans="1:25" ht="18.75" x14ac:dyDescent="0.3">
      <c r="A197" s="421"/>
      <c r="C197" s="190"/>
      <c r="D197" s="190"/>
      <c r="E197" s="190"/>
      <c r="F197" s="429">
        <f>F28</f>
        <v>1</v>
      </c>
      <c r="G197" s="430"/>
      <c r="H197" s="429">
        <f>F55</f>
        <v>1</v>
      </c>
      <c r="I197" s="430"/>
      <c r="J197" s="431">
        <f>F82</f>
        <v>1</v>
      </c>
      <c r="K197" s="430"/>
      <c r="L197" s="223"/>
      <c r="M197" s="211">
        <f>SUM(F197:K197)</f>
        <v>3</v>
      </c>
      <c r="N197" s="211"/>
      <c r="O197" s="211">
        <f>SUM(Q197:V197)</f>
        <v>0</v>
      </c>
      <c r="P197" s="223"/>
      <c r="Q197" s="431">
        <f>J28</f>
        <v>0</v>
      </c>
      <c r="R197" s="430"/>
      <c r="S197" s="431">
        <f>J55</f>
        <v>0</v>
      </c>
      <c r="T197" s="430"/>
      <c r="U197" s="432">
        <f>J82</f>
        <v>0</v>
      </c>
      <c r="V197" s="430"/>
      <c r="W197" s="190"/>
      <c r="X197" s="190"/>
      <c r="Y197" s="190"/>
    </row>
    <row r="198" spans="1:25" ht="18.75" x14ac:dyDescent="0.3">
      <c r="A198" s="421"/>
      <c r="C198" s="190"/>
      <c r="D198" s="190"/>
      <c r="E198" s="190"/>
      <c r="F198" s="229"/>
      <c r="G198" s="229"/>
      <c r="H198" s="229"/>
      <c r="I198" s="230"/>
      <c r="J198" s="230"/>
      <c r="K198" s="230"/>
      <c r="L198" s="223"/>
      <c r="M198" s="231"/>
      <c r="N198" s="231"/>
      <c r="O198" s="231"/>
      <c r="P198" s="223"/>
      <c r="Q198" s="230"/>
      <c r="R198" s="230"/>
      <c r="S198" s="230"/>
      <c r="T198" s="229"/>
      <c r="U198" s="232"/>
      <c r="V198" s="229"/>
      <c r="W198" s="190"/>
      <c r="X198" s="190"/>
      <c r="Y198" s="190"/>
    </row>
    <row r="199" spans="1:25" ht="18.75" x14ac:dyDescent="0.3">
      <c r="A199" s="421"/>
      <c r="C199" s="190"/>
      <c r="D199" s="190"/>
      <c r="E199" s="190"/>
      <c r="F199" s="191"/>
      <c r="G199" s="191"/>
      <c r="H199" s="191"/>
      <c r="I199" s="192"/>
      <c r="J199" s="192"/>
      <c r="K199" s="192"/>
      <c r="L199" s="172"/>
      <c r="M199" s="177"/>
      <c r="N199" s="177"/>
      <c r="O199" s="177"/>
      <c r="P199" s="172"/>
      <c r="Q199" s="192"/>
      <c r="R199" s="192"/>
      <c r="S199" s="192"/>
      <c r="T199" s="191"/>
      <c r="U199" s="51"/>
      <c r="V199" s="191"/>
      <c r="W199" s="190"/>
      <c r="X199" s="190"/>
      <c r="Y199" s="190"/>
    </row>
    <row r="200" spans="1:25" ht="26.25" x14ac:dyDescent="0.4">
      <c r="A200" s="421"/>
      <c r="C200" s="188"/>
      <c r="D200" s="227" t="s">
        <v>83</v>
      </c>
      <c r="E200" s="188"/>
      <c r="F200" s="191"/>
      <c r="G200" s="191"/>
      <c r="H200" s="191"/>
      <c r="I200" s="192"/>
      <c r="J200" s="192"/>
      <c r="K200" s="192"/>
      <c r="L200" s="172"/>
      <c r="M200" s="177"/>
      <c r="N200" s="177"/>
      <c r="O200" s="177"/>
      <c r="P200" s="172"/>
      <c r="Q200" s="192"/>
      <c r="R200" s="192"/>
      <c r="S200" s="192"/>
      <c r="T200" s="191"/>
      <c r="U200" s="51"/>
      <c r="V200" s="191"/>
      <c r="W200" s="190"/>
      <c r="X200" s="190"/>
      <c r="Y200" s="190"/>
    </row>
    <row r="201" spans="1:25" ht="18.75" x14ac:dyDescent="0.3">
      <c r="A201" s="421"/>
      <c r="C201" s="190"/>
      <c r="D201" s="190"/>
      <c r="E201" s="190"/>
      <c r="F201" s="191"/>
      <c r="G201" s="191"/>
      <c r="H201" s="191"/>
      <c r="I201" s="192"/>
      <c r="J201" s="192"/>
      <c r="K201" s="192"/>
      <c r="L201" s="172"/>
      <c r="M201" s="177"/>
      <c r="N201" s="177"/>
      <c r="O201" s="177"/>
      <c r="P201" s="172"/>
      <c r="Q201" s="192"/>
      <c r="R201" s="192"/>
      <c r="S201" s="192"/>
      <c r="T201" s="191"/>
      <c r="U201" s="51"/>
      <c r="V201" s="191"/>
      <c r="W201" s="190"/>
      <c r="X201" s="190"/>
      <c r="Y201" s="190"/>
    </row>
    <row r="202" spans="1:25" ht="18.75" x14ac:dyDescent="0.3">
      <c r="A202" s="421" t="s">
        <v>157</v>
      </c>
      <c r="C202" s="178" t="s">
        <v>93</v>
      </c>
      <c r="D202" s="178" t="s">
        <v>92</v>
      </c>
      <c r="E202" s="178" t="s">
        <v>91</v>
      </c>
      <c r="F202" s="179" t="s">
        <v>90</v>
      </c>
      <c r="G202" s="179" t="s">
        <v>89</v>
      </c>
      <c r="H202" s="179" t="s">
        <v>88</v>
      </c>
      <c r="I202" s="180" t="s">
        <v>87</v>
      </c>
      <c r="J202" s="180" t="s">
        <v>86</v>
      </c>
      <c r="K202" s="180" t="s">
        <v>85</v>
      </c>
      <c r="L202" s="46" t="s">
        <v>81</v>
      </c>
      <c r="M202" s="171" t="s">
        <v>108</v>
      </c>
      <c r="O202" s="171" t="s">
        <v>69</v>
      </c>
      <c r="P202" s="46" t="s">
        <v>81</v>
      </c>
      <c r="Q202" s="180" t="s">
        <v>85</v>
      </c>
      <c r="R202" s="180" t="s">
        <v>86</v>
      </c>
      <c r="S202" s="180" t="s">
        <v>87</v>
      </c>
      <c r="T202" s="179" t="s">
        <v>88</v>
      </c>
      <c r="U202" s="179" t="s">
        <v>89</v>
      </c>
      <c r="V202" s="179" t="s">
        <v>90</v>
      </c>
      <c r="W202" s="178" t="s">
        <v>91</v>
      </c>
      <c r="X202" s="178" t="s">
        <v>92</v>
      </c>
      <c r="Y202" s="178" t="s">
        <v>93</v>
      </c>
    </row>
    <row r="203" spans="1:25" ht="18.75" x14ac:dyDescent="0.3">
      <c r="A203">
        <v>8</v>
      </c>
      <c r="B203" s="172" t="s">
        <v>8</v>
      </c>
      <c r="C203" s="196" t="str">
        <f>IF(C119="WIN", "WIN"," ")</f>
        <v>WIN</v>
      </c>
      <c r="D203" s="197" t="str">
        <f>IF(C118="WIN", "WIN"," ")</f>
        <v>WIN</v>
      </c>
      <c r="E203" s="198" t="str">
        <f>IF(C117="WIN", "WIN"," ")</f>
        <v>WIN</v>
      </c>
      <c r="F203" s="193" t="str">
        <f>IF(C116="WIN", "WIN"," ")</f>
        <v>WIN</v>
      </c>
      <c r="G203" s="194" t="str">
        <f>IF(C115="WIN", "WIN"," ")</f>
        <v>WIN</v>
      </c>
      <c r="H203" s="195" t="str">
        <f>IF(C114="WIN", "WIN"," ")</f>
        <v>WIN</v>
      </c>
      <c r="I203" s="199" t="str">
        <f>IF(C113="WIN", "WIN"," ")</f>
        <v>WIN</v>
      </c>
      <c r="J203" s="200" t="str">
        <f>IF(C112="WIN", "WIN"," ")</f>
        <v xml:space="preserve"> </v>
      </c>
      <c r="K203" s="201" t="str">
        <f>IF(C111="WIN", "WIN"," ")</f>
        <v xml:space="preserve"> </v>
      </c>
      <c r="L203" s="294">
        <f>'DAY 1 INPUT'!L5</f>
        <v>18</v>
      </c>
      <c r="M203" s="174" t="s">
        <v>20</v>
      </c>
      <c r="N203" s="172" t="s">
        <v>74</v>
      </c>
      <c r="O203" s="173" t="s">
        <v>71</v>
      </c>
      <c r="P203" s="294">
        <f>'DAY 1 INPUT'!P5</f>
        <v>18</v>
      </c>
      <c r="Q203" s="201" t="str">
        <f>IF(M111="WIN", "WIN"," ")</f>
        <v xml:space="preserve"> </v>
      </c>
      <c r="R203" s="200" t="str">
        <f>IF(M112="WIN", "WIN"," ")</f>
        <v xml:space="preserve"> </v>
      </c>
      <c r="S203" s="199" t="str">
        <f>IF(M113="WIN", "WIN"," ")</f>
        <v xml:space="preserve"> </v>
      </c>
      <c r="T203" s="195" t="str">
        <f>IF(M114="WIN", "WIN"," ")</f>
        <v xml:space="preserve"> </v>
      </c>
      <c r="U203" s="194" t="str">
        <f>IF(M115="WIN", "WIN"," ")</f>
        <v xml:space="preserve"> </v>
      </c>
      <c r="V203" s="193" t="str">
        <f>IF(M116="WIN", "WIN"," ")</f>
        <v xml:space="preserve"> </v>
      </c>
      <c r="W203" s="198" t="str">
        <f>IF(M117="WIN", "WIN"," ")</f>
        <v xml:space="preserve"> </v>
      </c>
      <c r="X203" s="197" t="str">
        <f>IF(M118="WIN", "WIN"," ")</f>
        <v xml:space="preserve"> </v>
      </c>
      <c r="Y203" s="196" t="str">
        <f>IF(M119="WIN", "WIN"," ")</f>
        <v xml:space="preserve"> </v>
      </c>
    </row>
    <row r="204" spans="1:25" ht="18.75" x14ac:dyDescent="0.3">
      <c r="A204">
        <v>9</v>
      </c>
      <c r="C204" s="196" t="str">
        <f>IF(O119="WIN", "WIN"," ")</f>
        <v xml:space="preserve"> </v>
      </c>
      <c r="D204" s="197" t="str">
        <f>IF(O118="WIN", "WIN"," ")</f>
        <v xml:space="preserve"> </v>
      </c>
      <c r="E204" s="198" t="str">
        <f>IF(O117="WIN", "WIN"," ")</f>
        <v xml:space="preserve"> </v>
      </c>
      <c r="F204" s="193" t="str">
        <f>IF(O116="WIN", "WIN"," ")</f>
        <v xml:space="preserve"> </v>
      </c>
      <c r="G204" s="194" t="str">
        <f>IF(O115="WIN", "WIN"," ")</f>
        <v xml:space="preserve"> </v>
      </c>
      <c r="H204" s="195" t="str">
        <f>IF(O114="WIN", "WIN"," ")</f>
        <v xml:space="preserve"> </v>
      </c>
      <c r="I204" s="199" t="str">
        <f>IF(O113="WIN", "WIN"," ")</f>
        <v xml:space="preserve"> </v>
      </c>
      <c r="J204" s="200" t="str">
        <f>IF(O112="WIN", "WIN"," ")</f>
        <v xml:space="preserve"> </v>
      </c>
      <c r="K204" s="201" t="str">
        <f>IF(O111="WIN", "WIN"," ")</f>
        <v xml:space="preserve"> </v>
      </c>
      <c r="L204" s="294">
        <f>'DAY 1 INPUT'!M5</f>
        <v>27</v>
      </c>
      <c r="M204" s="174" t="s">
        <v>73</v>
      </c>
      <c r="N204" s="172" t="s">
        <v>74</v>
      </c>
      <c r="O204" s="173" t="s">
        <v>43</v>
      </c>
      <c r="P204" s="294">
        <f>'DAY 1 INPUT'!Q5</f>
        <v>19</v>
      </c>
      <c r="Q204" s="201" t="str">
        <f>IF(Y111="WIN", "WIN"," ")</f>
        <v xml:space="preserve"> </v>
      </c>
      <c r="R204" s="200" t="str">
        <f>IF(Y112="WIN", "WIN"," ")</f>
        <v xml:space="preserve"> </v>
      </c>
      <c r="S204" s="199" t="str">
        <f>IF(Y113="WIN", "WIN"," ")</f>
        <v xml:space="preserve"> </v>
      </c>
      <c r="T204" s="195" t="str">
        <f>IF(Y114="WIN", "WIN"," ")</f>
        <v xml:space="preserve"> </v>
      </c>
      <c r="U204" s="194" t="str">
        <f>IF(Y115="WIN", "WIN"," ")</f>
        <v xml:space="preserve"> </v>
      </c>
      <c r="V204" s="193" t="str">
        <f>IF(Y116="WIN", "WIN"," ")</f>
        <v xml:space="preserve"> </v>
      </c>
      <c r="W204" s="198" t="str">
        <f>IF(Y117="WIN", "WIN"," ")</f>
        <v xml:space="preserve"> </v>
      </c>
      <c r="X204" s="197" t="str">
        <f>IF(Y118="WIN", "WIN"," ")</f>
        <v xml:space="preserve"> </v>
      </c>
      <c r="Y204" s="196" t="str">
        <f>IF(Y119="WIN", "WIN"," ")</f>
        <v>WIN</v>
      </c>
    </row>
    <row r="205" spans="1:25" ht="18.75" x14ac:dyDescent="0.3">
      <c r="A205">
        <v>6</v>
      </c>
      <c r="C205" s="196" t="str">
        <f>IF(C145="WIN", "WIN"," ")</f>
        <v xml:space="preserve"> </v>
      </c>
      <c r="D205" s="197" t="str">
        <f>IF(C144="WIN", "WIN"," ")</f>
        <v xml:space="preserve"> </v>
      </c>
      <c r="E205" s="198" t="str">
        <f>IF(C143="WIN", "WIN"," ")</f>
        <v xml:space="preserve"> </v>
      </c>
      <c r="F205" s="193" t="str">
        <f>IF(C142="WIN", "WIN"," ")</f>
        <v xml:space="preserve"> </v>
      </c>
      <c r="G205" s="194" t="str">
        <f>IF(C141="WIN", "WIN"," ")</f>
        <v xml:space="preserve"> </v>
      </c>
      <c r="H205" s="195" t="str">
        <f>IF(C140="WIN", "WIN"," ")</f>
        <v xml:space="preserve"> </v>
      </c>
      <c r="I205" s="199" t="str">
        <f>IF(C139="WIN", "WIN"," ")</f>
        <v xml:space="preserve"> </v>
      </c>
      <c r="J205" s="200" t="str">
        <f>IF(C138="WIN", "WIN"," ")</f>
        <v xml:space="preserve"> </v>
      </c>
      <c r="K205" s="201" t="str">
        <f>IF(C137="WIN", "WIN"," ")</f>
        <v xml:space="preserve"> </v>
      </c>
      <c r="L205" s="294">
        <f>'DAY 1 INPUT'!G5</f>
        <v>20</v>
      </c>
      <c r="M205" s="174" t="s">
        <v>5</v>
      </c>
      <c r="N205" s="172" t="s">
        <v>74</v>
      </c>
      <c r="O205" s="173" t="s">
        <v>72</v>
      </c>
      <c r="P205" s="294">
        <f>'DAY 1 INPUT'!J5</f>
        <v>18</v>
      </c>
      <c r="Q205" s="201" t="str">
        <f>IF(M137="WIN", "WIN"," ")</f>
        <v xml:space="preserve"> </v>
      </c>
      <c r="R205" s="200" t="str">
        <f>IF(M138="WIN", "WIN"," ")</f>
        <v xml:space="preserve"> </v>
      </c>
      <c r="S205" s="199" t="str">
        <f>IF(M139="WIN", "WIN"," ")</f>
        <v xml:space="preserve"> </v>
      </c>
      <c r="T205" s="195" t="str">
        <f>IF(M140="WIN", "WIN"," ")</f>
        <v xml:space="preserve"> </v>
      </c>
      <c r="U205" s="194" t="str">
        <f>IF(M141="WIN", "WIN"," ")</f>
        <v xml:space="preserve"> </v>
      </c>
      <c r="V205" s="193" t="str">
        <f>IF(M142="WIN", "WIN"," ")</f>
        <v xml:space="preserve"> </v>
      </c>
      <c r="W205" s="198" t="str">
        <f>IF(M143="WIN", "WIN"," ")</f>
        <v xml:space="preserve"> </v>
      </c>
      <c r="X205" s="197" t="str">
        <f>IF(M144="WIN", "WIN"," ")</f>
        <v>WIN</v>
      </c>
      <c r="Y205" s="196" t="str">
        <f>IF(M145="WIN", "WIN"," ")</f>
        <v>WIN</v>
      </c>
    </row>
    <row r="206" spans="1:25" ht="18.75" x14ac:dyDescent="0.3">
      <c r="A206">
        <v>7</v>
      </c>
      <c r="C206" s="196" t="str">
        <f>IF(O145="WIN", "WIN"," ")</f>
        <v>WIN</v>
      </c>
      <c r="D206" s="197" t="str">
        <f>IF(O144="WIN", "WIN"," ")</f>
        <v>WIN</v>
      </c>
      <c r="E206" s="198" t="str">
        <f>IF(O143="WIN", "WIN"," ")</f>
        <v>WIN</v>
      </c>
      <c r="F206" s="193" t="str">
        <f>IF(O142="WIN", "WIN"," ")</f>
        <v xml:space="preserve"> </v>
      </c>
      <c r="G206" s="194" t="str">
        <f>IF(O141="WIN", "WIN"," ")</f>
        <v xml:space="preserve"> </v>
      </c>
      <c r="H206" s="195" t="str">
        <f>IF(O140="WIN", "WIN"," ")</f>
        <v xml:space="preserve"> </v>
      </c>
      <c r="I206" s="199" t="str">
        <f>IF(O139="WIN", "WIN"," ")</f>
        <v xml:space="preserve"> </v>
      </c>
      <c r="J206" s="200" t="str">
        <f>IF(O138="WIN", "WIN"," ")</f>
        <v xml:space="preserve"> </v>
      </c>
      <c r="K206" s="201" t="str">
        <f>IF(O137="WIN", "WIN"," ")</f>
        <v xml:space="preserve"> </v>
      </c>
      <c r="L206" s="294">
        <f>'DAY 1 INPUT'!F5</f>
        <v>38</v>
      </c>
      <c r="M206" s="174" t="s">
        <v>21</v>
      </c>
      <c r="N206" s="172" t="s">
        <v>74</v>
      </c>
      <c r="O206" s="173" t="s">
        <v>16</v>
      </c>
      <c r="P206" s="294">
        <f>'DAY 1 INPUT'!K5</f>
        <v>32</v>
      </c>
      <c r="Q206" s="201" t="str">
        <f>IF(Y137="WIN", "WIN"," ")</f>
        <v xml:space="preserve"> </v>
      </c>
      <c r="R206" s="200" t="str">
        <f>IF(Y138="WIN", "WIN"," ")</f>
        <v xml:space="preserve"> </v>
      </c>
      <c r="S206" s="199" t="str">
        <f>IF(Y139="WIN", "WIN"," ")</f>
        <v xml:space="preserve"> </v>
      </c>
      <c r="T206" s="195" t="str">
        <f>IF(Y140="WIN", "WIN"," ")</f>
        <v xml:space="preserve"> </v>
      </c>
      <c r="U206" s="194" t="str">
        <f>IF(Y141="WIN", "WIN"," ")</f>
        <v xml:space="preserve"> </v>
      </c>
      <c r="V206" s="193" t="str">
        <f>IF(Y142="WIN", "WIN"," ")</f>
        <v xml:space="preserve"> </v>
      </c>
      <c r="W206" s="198" t="str">
        <f>IF(Y143="WIN", "WIN"," ")</f>
        <v xml:space="preserve"> </v>
      </c>
      <c r="X206" s="197" t="str">
        <f>IF(Y144="WIN", "WIN"," ")</f>
        <v xml:space="preserve"> </v>
      </c>
      <c r="Y206" s="196" t="str">
        <f>IF(Y145="WIN", "WIN"," ")</f>
        <v xml:space="preserve"> </v>
      </c>
    </row>
    <row r="207" spans="1:25" ht="18.75" x14ac:dyDescent="0.3">
      <c r="A207">
        <v>4</v>
      </c>
      <c r="C207" s="196" t="str">
        <f>IF(C172="WIN", "WIN"," ")</f>
        <v>WIN</v>
      </c>
      <c r="D207" s="197" t="str">
        <f>IF(C171="WIN", "WIN"," ")</f>
        <v xml:space="preserve"> </v>
      </c>
      <c r="E207" s="198" t="str">
        <f>IF(C170="WIN", "WIN"," ")</f>
        <v xml:space="preserve"> </v>
      </c>
      <c r="F207" s="193" t="str">
        <f>IF(C169="WIN", "WIN"," ")</f>
        <v xml:space="preserve"> </v>
      </c>
      <c r="G207" s="194" t="str">
        <f>IF(C168="WIN", "WIN"," ")</f>
        <v xml:space="preserve"> </v>
      </c>
      <c r="H207" s="195" t="str">
        <f>IF(C167="WIN", "WIN"," ")</f>
        <v xml:space="preserve"> </v>
      </c>
      <c r="I207" s="199" t="str">
        <f>IF(C166="WIN", "WIN"," ")</f>
        <v xml:space="preserve"> </v>
      </c>
      <c r="J207" s="200" t="str">
        <f>IF(C165="WIN", "WIN"," ")</f>
        <v xml:space="preserve"> </v>
      </c>
      <c r="K207" s="201" t="str">
        <f>IF(C164="WIN", "WIN"," ")</f>
        <v xml:space="preserve"> </v>
      </c>
      <c r="L207" s="294">
        <f>'DAY 1 INPUT'!O5</f>
        <v>17</v>
      </c>
      <c r="M207" s="174" t="s">
        <v>42</v>
      </c>
      <c r="N207" s="172" t="s">
        <v>74</v>
      </c>
      <c r="O207" s="173" t="s">
        <v>70</v>
      </c>
      <c r="P207" s="294">
        <f>'DAY 1 INPUT'!H5</f>
        <v>20</v>
      </c>
      <c r="Q207" s="201" t="str">
        <f>IF(M164="WIN", "WIN"," ")</f>
        <v xml:space="preserve"> </v>
      </c>
      <c r="R207" s="200" t="str">
        <f>IF(M165="WIN", "WIN"," ")</f>
        <v xml:space="preserve"> </v>
      </c>
      <c r="S207" s="199" t="str">
        <f>IF(M166="WIN", "WIN"," ")</f>
        <v xml:space="preserve"> </v>
      </c>
      <c r="T207" s="195" t="str">
        <f>IF(M167="WIN", "WIN"," ")</f>
        <v xml:space="preserve"> </v>
      </c>
      <c r="U207" s="194" t="str">
        <f>IF(M168="WIN", "WIN"," ")</f>
        <v xml:space="preserve"> </v>
      </c>
      <c r="V207" s="193" t="str">
        <f>IF(M169="WIN", "WIN"," ")</f>
        <v xml:space="preserve"> </v>
      </c>
      <c r="W207" s="198" t="str">
        <f>IF(M170="WIN", "WIN"," ")</f>
        <v xml:space="preserve"> </v>
      </c>
      <c r="X207" s="197" t="str">
        <f>IF(M171="WIN", "WIN"," ")</f>
        <v xml:space="preserve"> </v>
      </c>
      <c r="Y207" s="196" t="str">
        <f>IF(M172="WIN", "WIN"," ")</f>
        <v xml:space="preserve"> </v>
      </c>
    </row>
    <row r="208" spans="1:25" ht="18.75" x14ac:dyDescent="0.3">
      <c r="A208">
        <v>5</v>
      </c>
      <c r="C208" s="196" t="str">
        <f>IF(O172="WIN", "WIN"," ")</f>
        <v xml:space="preserve"> </v>
      </c>
      <c r="D208" s="197" t="str">
        <f>IF(O171="WIN", "WIN"," ")</f>
        <v xml:space="preserve"> </v>
      </c>
      <c r="E208" s="198" t="str">
        <f>IF(O170="WIN", "WIN"," ")</f>
        <v xml:space="preserve"> </v>
      </c>
      <c r="F208" s="193" t="str">
        <f>IF(O169="WIN", "WIN"," ")</f>
        <v xml:space="preserve"> </v>
      </c>
      <c r="G208" s="194" t="str">
        <f>IF(O168="WIN", "WIN"," ")</f>
        <v xml:space="preserve"> </v>
      </c>
      <c r="H208" s="195" t="str">
        <f>IF(O167="WIN", "WIN"," ")</f>
        <v xml:space="preserve"> </v>
      </c>
      <c r="I208" s="199" t="str">
        <f>IF(O166="WIN", "WIN"," ")</f>
        <v xml:space="preserve"> </v>
      </c>
      <c r="J208" s="200" t="str">
        <f>IF(O165="WIN", "WIN"," ")</f>
        <v xml:space="preserve"> </v>
      </c>
      <c r="K208" s="201" t="str">
        <f>IF(O164="WIN", "WIN"," ")</f>
        <v xml:space="preserve"> </v>
      </c>
      <c r="L208" s="294">
        <f>'DAY 1 INPUT'!N5</f>
        <v>22</v>
      </c>
      <c r="M208" s="174" t="s">
        <v>15</v>
      </c>
      <c r="N208" s="172" t="s">
        <v>74</v>
      </c>
      <c r="O208" s="173" t="s">
        <v>75</v>
      </c>
      <c r="P208" s="294">
        <f>'DAY 1 INPUT'!I5</f>
        <v>38</v>
      </c>
      <c r="Q208" s="201" t="str">
        <f>IF(Y164="WIN", "WIN"," ")</f>
        <v xml:space="preserve"> </v>
      </c>
      <c r="R208" s="200" t="str">
        <f>IF(Y165="WIN", "WIN"," ")</f>
        <v xml:space="preserve"> </v>
      </c>
      <c r="S208" s="199" t="str">
        <f>IF(Y166="WIN", "WIN"," ")</f>
        <v xml:space="preserve"> </v>
      </c>
      <c r="T208" s="195" t="str">
        <f>IF(Y167="WIN", "WIN"," ")</f>
        <v>WIN</v>
      </c>
      <c r="U208" s="194" t="str">
        <f>IF(Y168="WIN", "WIN"," ")</f>
        <v>WIN</v>
      </c>
      <c r="V208" s="193" t="str">
        <f>IF(Y169="WIN", "WIN"," ")</f>
        <v>WIN</v>
      </c>
      <c r="W208" s="198" t="str">
        <f>IF(Y170="WIN", "WIN"," ")</f>
        <v>WIN</v>
      </c>
      <c r="X208" s="197" t="str">
        <f>IF(Y171="WIN", "WIN"," ")</f>
        <v>WIN</v>
      </c>
      <c r="Y208" s="196" t="str">
        <f>IF(Y172="WIN", "WIN"," ")</f>
        <v>WIN</v>
      </c>
    </row>
    <row r="210" spans="3:25" x14ac:dyDescent="0.25">
      <c r="F210" s="174" t="s">
        <v>5</v>
      </c>
      <c r="G210" s="174" t="s">
        <v>21</v>
      </c>
      <c r="H210" s="174" t="s">
        <v>20</v>
      </c>
      <c r="I210" s="174" t="s">
        <v>73</v>
      </c>
      <c r="J210" s="174" t="s">
        <v>42</v>
      </c>
      <c r="K210" s="174" t="s">
        <v>15</v>
      </c>
      <c r="L210" s="172"/>
      <c r="M210" s="171" t="s">
        <v>108</v>
      </c>
      <c r="O210" s="171" t="s">
        <v>69</v>
      </c>
      <c r="P210" s="172"/>
      <c r="Q210" s="173" t="s">
        <v>70</v>
      </c>
      <c r="R210" s="173" t="s">
        <v>75</v>
      </c>
      <c r="S210" s="173" t="s">
        <v>72</v>
      </c>
      <c r="T210" s="173" t="s">
        <v>16</v>
      </c>
      <c r="U210" s="173" t="s">
        <v>71</v>
      </c>
      <c r="V210" s="173" t="s">
        <v>43</v>
      </c>
    </row>
    <row r="211" spans="3:25" ht="18.75" x14ac:dyDescent="0.3">
      <c r="F211" s="221">
        <f>F147</f>
        <v>0</v>
      </c>
      <c r="G211" s="221">
        <f>R147</f>
        <v>1</v>
      </c>
      <c r="H211" s="221">
        <f>F121</f>
        <v>1</v>
      </c>
      <c r="I211" s="222">
        <f>R121</f>
        <v>0</v>
      </c>
      <c r="J211" s="222">
        <f>F174</f>
        <v>1</v>
      </c>
      <c r="K211" s="222">
        <f>R174</f>
        <v>0</v>
      </c>
      <c r="L211" s="223"/>
      <c r="M211" s="211">
        <f>SUM(F211:K211)</f>
        <v>3</v>
      </c>
      <c r="N211" s="211"/>
      <c r="O211" s="211">
        <f>SUM(Q211:V211)</f>
        <v>3</v>
      </c>
      <c r="P211" s="223"/>
      <c r="Q211" s="222">
        <f>J174</f>
        <v>0</v>
      </c>
      <c r="R211" s="222">
        <f>V174</f>
        <v>1</v>
      </c>
      <c r="S211" s="222">
        <f>J147</f>
        <v>1</v>
      </c>
      <c r="T211" s="221">
        <f>V147</f>
        <v>0</v>
      </c>
      <c r="U211" s="170">
        <f>J121</f>
        <v>0</v>
      </c>
      <c r="V211" s="221">
        <f>V121</f>
        <v>1</v>
      </c>
    </row>
    <row r="212" spans="3:25" ht="18.75" x14ac:dyDescent="0.3">
      <c r="F212" s="191"/>
      <c r="G212" s="191"/>
      <c r="H212" s="191"/>
      <c r="I212" s="192"/>
      <c r="J212" s="192"/>
      <c r="K212" s="192"/>
      <c r="L212" s="172"/>
      <c r="M212" s="177"/>
      <c r="N212" s="177"/>
      <c r="O212" s="177"/>
      <c r="P212" s="172"/>
      <c r="Q212" s="192"/>
      <c r="R212" s="192"/>
      <c r="S212" s="192"/>
      <c r="T212" s="191"/>
      <c r="U212" s="51"/>
      <c r="V212" s="191"/>
    </row>
    <row r="213" spans="3:25" ht="18.75" x14ac:dyDescent="0.3">
      <c r="F213" s="191"/>
      <c r="G213" s="191"/>
      <c r="H213" s="191"/>
      <c r="I213" s="192"/>
      <c r="J213" s="192"/>
      <c r="K213" s="192"/>
      <c r="L213" s="172"/>
      <c r="M213" s="177"/>
      <c r="N213" s="177"/>
      <c r="O213" s="177"/>
      <c r="P213" s="172"/>
      <c r="Q213" s="192"/>
      <c r="R213" s="192"/>
      <c r="S213" s="192"/>
      <c r="T213" s="191"/>
      <c r="U213" s="51"/>
      <c r="V213" s="191"/>
    </row>
    <row r="214" spans="3:25" ht="26.25" x14ac:dyDescent="0.4">
      <c r="C214" s="188"/>
      <c r="D214" s="227" t="s">
        <v>111</v>
      </c>
      <c r="E214" s="188"/>
      <c r="F214" s="191"/>
      <c r="G214" s="191"/>
      <c r="H214" s="191"/>
      <c r="I214" s="192"/>
      <c r="J214" s="192"/>
      <c r="K214" s="192"/>
      <c r="L214" s="172"/>
      <c r="M214" s="177"/>
      <c r="N214" s="177"/>
      <c r="O214" s="177"/>
      <c r="P214" s="172"/>
      <c r="Q214" s="192"/>
      <c r="R214" s="192"/>
      <c r="S214" s="192"/>
      <c r="T214" s="191"/>
      <c r="U214" s="51"/>
      <c r="V214" s="191"/>
      <c r="W214" s="190"/>
      <c r="X214" s="190"/>
      <c r="Y214" s="190"/>
    </row>
    <row r="215" spans="3:25" ht="18.75" x14ac:dyDescent="0.3">
      <c r="F215" s="191"/>
      <c r="G215" s="191"/>
      <c r="H215" s="191"/>
      <c r="I215" s="192"/>
      <c r="J215" s="192"/>
      <c r="K215" s="192"/>
      <c r="L215" s="172"/>
      <c r="M215" s="177"/>
      <c r="N215" s="177"/>
      <c r="O215" s="177"/>
      <c r="P215" s="172"/>
      <c r="Q215" s="192"/>
      <c r="R215" s="192"/>
      <c r="S215" s="192"/>
      <c r="T215" s="191"/>
      <c r="U215" s="51"/>
      <c r="V215" s="191"/>
    </row>
    <row r="216" spans="3:25" ht="18.75" x14ac:dyDescent="0.3">
      <c r="F216" s="191"/>
      <c r="G216" s="191"/>
      <c r="H216" s="191"/>
      <c r="I216" s="192"/>
      <c r="J216" s="192"/>
      <c r="K216" s="192"/>
      <c r="L216" s="172"/>
      <c r="M216" s="177"/>
      <c r="N216" s="177"/>
      <c r="O216" s="177"/>
      <c r="P216" s="172"/>
      <c r="Q216" s="192"/>
      <c r="R216" s="192"/>
      <c r="S216" s="192"/>
      <c r="T216" s="191"/>
      <c r="U216" s="51"/>
      <c r="V216" s="191"/>
    </row>
    <row r="217" spans="3:25" ht="18.75" x14ac:dyDescent="0.3">
      <c r="F217" s="191"/>
      <c r="G217" s="191"/>
      <c r="H217" s="191"/>
      <c r="I217" s="192"/>
      <c r="J217" s="192"/>
      <c r="K217" s="192"/>
      <c r="L217" s="172"/>
      <c r="M217" s="177"/>
      <c r="N217" s="177"/>
      <c r="O217" s="177"/>
      <c r="P217" s="172"/>
      <c r="Q217" s="192"/>
      <c r="R217" s="192"/>
      <c r="S217" s="192"/>
      <c r="T217" s="191"/>
      <c r="U217" s="51"/>
      <c r="V217" s="191"/>
    </row>
    <row r="218" spans="3:25" ht="18.75" x14ac:dyDescent="0.3">
      <c r="F218" s="191"/>
      <c r="G218" s="191"/>
      <c r="H218" s="191"/>
      <c r="I218" s="192"/>
      <c r="J218" s="192"/>
      <c r="K218" s="192"/>
      <c r="L218" s="172"/>
      <c r="M218" s="177"/>
      <c r="N218" s="177"/>
      <c r="O218" s="177"/>
      <c r="P218" s="172"/>
      <c r="Q218" s="192"/>
      <c r="R218" s="192"/>
      <c r="S218" s="192"/>
      <c r="T218" s="191"/>
      <c r="U218" s="51"/>
      <c r="V218" s="191"/>
    </row>
    <row r="219" spans="3:25" ht="31.5" x14ac:dyDescent="0.5">
      <c r="F219" s="191"/>
      <c r="G219" s="191"/>
      <c r="H219" s="191"/>
      <c r="I219" s="192"/>
      <c r="J219" s="192"/>
      <c r="K219" s="192"/>
      <c r="L219" s="188"/>
      <c r="M219" s="212"/>
      <c r="N219" s="213" t="s">
        <v>94</v>
      </c>
      <c r="O219" s="212"/>
      <c r="P219" s="188"/>
      <c r="Q219" s="192"/>
      <c r="R219" s="192"/>
      <c r="S219" s="192"/>
      <c r="T219" s="191"/>
      <c r="U219" s="51"/>
      <c r="V219" s="191"/>
    </row>
    <row r="220" spans="3:25" ht="18.75" x14ac:dyDescent="0.3">
      <c r="F220" s="191"/>
      <c r="G220" s="191"/>
      <c r="H220" s="191"/>
      <c r="I220" s="192"/>
      <c r="J220" s="192"/>
      <c r="K220" s="192"/>
      <c r="L220" s="172"/>
      <c r="M220" s="177"/>
      <c r="N220" s="177"/>
      <c r="O220" s="177"/>
      <c r="P220" s="172"/>
      <c r="Q220" s="192"/>
      <c r="R220" s="192"/>
      <c r="S220" s="192"/>
      <c r="T220" s="191"/>
      <c r="U220" s="51"/>
      <c r="V220" s="191"/>
    </row>
    <row r="221" spans="3:25" ht="18.75" x14ac:dyDescent="0.3">
      <c r="F221" s="191"/>
      <c r="G221" s="191"/>
      <c r="H221" s="191"/>
      <c r="I221" s="192"/>
      <c r="J221" s="192"/>
      <c r="K221" s="192"/>
      <c r="L221" s="172"/>
      <c r="M221" s="177"/>
      <c r="N221" s="177"/>
      <c r="O221" s="177"/>
      <c r="P221" s="172"/>
      <c r="Q221" s="192"/>
      <c r="R221" s="192"/>
      <c r="S221" s="192"/>
      <c r="T221" s="191"/>
      <c r="U221" s="51"/>
      <c r="V221" s="191"/>
    </row>
    <row r="224" spans="3:25" ht="23.25" x14ac:dyDescent="0.35">
      <c r="H224" s="276" t="s">
        <v>112</v>
      </c>
      <c r="N224" s="277" t="s">
        <v>113</v>
      </c>
      <c r="S224" s="276" t="s">
        <v>112</v>
      </c>
    </row>
    <row r="226" spans="2:31" s="69" customFormat="1" ht="21" x14ac:dyDescent="0.35">
      <c r="B226" s="217"/>
      <c r="C226" s="217"/>
      <c r="D226" s="217"/>
      <c r="E226" s="217"/>
      <c r="F226" s="218" t="s">
        <v>5</v>
      </c>
      <c r="G226" s="218" t="s">
        <v>21</v>
      </c>
      <c r="H226" s="218" t="s">
        <v>20</v>
      </c>
      <c r="I226" s="218" t="s">
        <v>73</v>
      </c>
      <c r="J226" s="218" t="s">
        <v>42</v>
      </c>
      <c r="K226" s="218" t="s">
        <v>15</v>
      </c>
      <c r="L226" s="210"/>
      <c r="M226" s="220" t="s">
        <v>108</v>
      </c>
      <c r="N226" s="217"/>
      <c r="O226" s="220" t="s">
        <v>69</v>
      </c>
      <c r="P226" s="210"/>
      <c r="Q226" s="219" t="s">
        <v>70</v>
      </c>
      <c r="R226" s="219" t="s">
        <v>75</v>
      </c>
      <c r="S226" s="219" t="s">
        <v>72</v>
      </c>
      <c r="T226" s="219" t="s">
        <v>16</v>
      </c>
      <c r="U226" s="219" t="s">
        <v>71</v>
      </c>
      <c r="V226" s="219" t="s">
        <v>43</v>
      </c>
      <c r="W226" s="217"/>
      <c r="X226" s="217"/>
      <c r="Y226" s="217"/>
      <c r="AE226"/>
    </row>
    <row r="227" spans="2:31" s="156" customFormat="1" ht="26.25" x14ac:dyDescent="0.4">
      <c r="B227" s="214"/>
      <c r="C227" s="214"/>
      <c r="D227" s="214"/>
      <c r="E227" s="214"/>
      <c r="F227" s="287">
        <f>(F197/2)+F211</f>
        <v>0.5</v>
      </c>
      <c r="G227" s="287">
        <f>(F197/2)+G211</f>
        <v>1.5</v>
      </c>
      <c r="H227" s="287">
        <f>(H197/2)+H211</f>
        <v>1.5</v>
      </c>
      <c r="I227" s="287">
        <f>(H197/2)+I211</f>
        <v>0.5</v>
      </c>
      <c r="J227" s="287">
        <f>(J197/2)+J211</f>
        <v>1.5</v>
      </c>
      <c r="K227" s="287">
        <f>(J197/2)+K211</f>
        <v>0.5</v>
      </c>
      <c r="L227" s="216" t="s">
        <v>8</v>
      </c>
      <c r="M227" s="215">
        <f>M197+M211</f>
        <v>6</v>
      </c>
      <c r="N227" s="215" t="s">
        <v>8</v>
      </c>
      <c r="O227" s="215">
        <f>O197+O211</f>
        <v>3</v>
      </c>
      <c r="P227" s="216" t="s">
        <v>8</v>
      </c>
      <c r="Q227" s="287">
        <f>(Q197/2)+Q211</f>
        <v>0</v>
      </c>
      <c r="R227" s="287">
        <f>(Q197/2)+R211</f>
        <v>1</v>
      </c>
      <c r="S227" s="287">
        <f>(S197/2)+S211</f>
        <v>1</v>
      </c>
      <c r="T227" s="287">
        <f>(S197/2)+T211</f>
        <v>0</v>
      </c>
      <c r="U227" s="287">
        <f>(U197/2)+U211</f>
        <v>0</v>
      </c>
      <c r="V227" s="287">
        <f>(U197/2)+V211</f>
        <v>1</v>
      </c>
      <c r="W227" s="214"/>
      <c r="X227" s="214"/>
      <c r="Y227" s="214"/>
      <c r="AE227"/>
    </row>
    <row r="228" spans="2:31" ht="21" x14ac:dyDescent="0.35">
      <c r="AE228" s="69"/>
    </row>
    <row r="229" spans="2:31" ht="26.25" x14ac:dyDescent="0.4">
      <c r="AE229" s="156"/>
    </row>
  </sheetData>
  <mergeCells count="12">
    <mergeCell ref="U196:V196"/>
    <mergeCell ref="F197:G197"/>
    <mergeCell ref="F196:G196"/>
    <mergeCell ref="H196:I196"/>
    <mergeCell ref="J196:K196"/>
    <mergeCell ref="Q196:R196"/>
    <mergeCell ref="S196:T196"/>
    <mergeCell ref="H197:I197"/>
    <mergeCell ref="J197:K197"/>
    <mergeCell ref="Q197:R197"/>
    <mergeCell ref="S197:T197"/>
    <mergeCell ref="U197:V197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104"/>
  <sheetViews>
    <sheetView topLeftCell="A70" zoomScale="67" zoomScaleNormal="67" workbookViewId="0">
      <selection activeCell="AR35" sqref="AR35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710937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5703125" customWidth="1"/>
    <col min="40" max="45" width="5.7109375" customWidth="1"/>
    <col min="46" max="46" width="5.7109375" style="46" customWidth="1"/>
    <col min="47" max="55" width="5.7109375" customWidth="1"/>
    <col min="56" max="56" width="5.7109375" style="46" customWidth="1"/>
    <col min="57" max="62" width="5.7109375" customWidth="1"/>
    <col min="63" max="63" width="5.7109375" style="46" customWidth="1"/>
  </cols>
  <sheetData>
    <row r="2" spans="2:63" x14ac:dyDescent="0.25">
      <c r="C2" s="26"/>
      <c r="E2" s="438" t="s">
        <v>8</v>
      </c>
      <c r="F2" s="437"/>
      <c r="G2" s="437"/>
      <c r="H2" s="437"/>
      <c r="AL2" t="s">
        <v>8</v>
      </c>
      <c r="AV2" t="s">
        <v>8</v>
      </c>
      <c r="AX2" s="7"/>
    </row>
    <row r="3" spans="2:63" x14ac:dyDescent="0.25">
      <c r="P3" s="7"/>
      <c r="Q3" s="7"/>
      <c r="R3" s="7"/>
      <c r="S3" s="7"/>
      <c r="T3" t="s">
        <v>8</v>
      </c>
      <c r="AW3" s="44"/>
      <c r="AX3" s="7"/>
    </row>
    <row r="4" spans="2:63" x14ac:dyDescent="0.25">
      <c r="E4" s="44"/>
      <c r="F4" s="44"/>
      <c r="G4" s="44"/>
      <c r="H4" s="45"/>
      <c r="I4" s="44"/>
      <c r="J4" s="44"/>
      <c r="K4" s="87" t="str">
        <f>'DAY 1 INPUT'!F4</f>
        <v>Steve</v>
      </c>
      <c r="L4" s="87" t="str">
        <f>'DAY 1 INPUT'!G4</f>
        <v>Jeff</v>
      </c>
      <c r="M4" s="35" t="str">
        <f>'DAY 1 INPUT'!H4</f>
        <v>Mike</v>
      </c>
      <c r="N4" s="88" t="str">
        <f>'DAY 1 INPUT'!I4</f>
        <v>RichM</v>
      </c>
      <c r="O4" s="7"/>
      <c r="P4" s="7"/>
      <c r="Q4" s="224" t="s">
        <v>13</v>
      </c>
      <c r="R4" s="7"/>
      <c r="S4" s="7"/>
      <c r="T4" s="7"/>
      <c r="AK4" t="s">
        <v>8</v>
      </c>
      <c r="AO4" s="22"/>
      <c r="AP4" s="26" t="s">
        <v>11</v>
      </c>
      <c r="AQ4" s="26"/>
      <c r="AR4" s="26"/>
      <c r="AS4" s="26"/>
      <c r="AT4" s="26"/>
      <c r="AU4" s="26"/>
      <c r="AV4" s="26"/>
      <c r="AW4" s="26"/>
      <c r="AX4" s="26"/>
      <c r="AZ4" s="87" t="str">
        <f>K4</f>
        <v>Steve</v>
      </c>
      <c r="BA4" s="87" t="str">
        <f>L4</f>
        <v>Jeff</v>
      </c>
      <c r="BB4" s="35" t="str">
        <f>M4</f>
        <v>Mike</v>
      </c>
      <c r="BC4" s="35" t="str">
        <f>N4</f>
        <v>RichM</v>
      </c>
      <c r="BH4" t="s">
        <v>8</v>
      </c>
    </row>
    <row r="5" spans="2:63" x14ac:dyDescent="0.25">
      <c r="E5" s="44"/>
      <c r="F5" s="44"/>
      <c r="G5" s="44"/>
      <c r="H5" s="45"/>
      <c r="I5" s="44"/>
      <c r="J5" s="44"/>
      <c r="K5" s="159">
        <f>'DAY 1 INPUT'!F5</f>
        <v>38</v>
      </c>
      <c r="L5" s="159">
        <f>'DAY 1 INPUT'!G5</f>
        <v>20</v>
      </c>
      <c r="M5" s="159">
        <f>'DAY 1 INPUT'!H5</f>
        <v>20</v>
      </c>
      <c r="N5" s="159">
        <f>'DAY 1 INPUT'!I5</f>
        <v>38</v>
      </c>
      <c r="O5" s="7"/>
      <c r="Q5" s="44" t="s">
        <v>14</v>
      </c>
      <c r="AJ5" t="s">
        <v>29</v>
      </c>
      <c r="AN5" s="22" t="s">
        <v>8</v>
      </c>
      <c r="AO5" s="22"/>
      <c r="AP5" s="26" t="s">
        <v>12</v>
      </c>
      <c r="AQ5" s="26"/>
      <c r="AR5" s="26"/>
      <c r="AS5" s="26"/>
      <c r="AT5" s="26"/>
      <c r="AU5" s="26"/>
      <c r="AV5" s="26"/>
      <c r="AW5" s="26"/>
      <c r="AX5" s="26"/>
      <c r="AY5" s="44"/>
      <c r="AZ5" s="160">
        <f>(K32-C9)</f>
        <v>38</v>
      </c>
      <c r="BA5" s="160">
        <f>L32-C9</f>
        <v>26</v>
      </c>
      <c r="BB5" s="160">
        <f>(M32-C9)</f>
        <v>35</v>
      </c>
      <c r="BC5" s="160">
        <f>(N32-C9)</f>
        <v>37</v>
      </c>
      <c r="BG5" t="s">
        <v>8</v>
      </c>
      <c r="BH5" t="s">
        <v>8</v>
      </c>
    </row>
    <row r="6" spans="2:63" x14ac:dyDescent="0.25">
      <c r="B6" t="s">
        <v>8</v>
      </c>
      <c r="L6" s="11" t="s">
        <v>8</v>
      </c>
      <c r="M6" s="11"/>
      <c r="AN6" t="s">
        <v>8</v>
      </c>
      <c r="AZ6">
        <f>AZ5-K5</f>
        <v>0</v>
      </c>
      <c r="BA6">
        <f>BA5-L5</f>
        <v>6</v>
      </c>
      <c r="BB6">
        <f>BB5-M5</f>
        <v>15</v>
      </c>
      <c r="BC6">
        <f>BC5-N5</f>
        <v>-1</v>
      </c>
      <c r="BI6" t="s">
        <v>8</v>
      </c>
    </row>
    <row r="7" spans="2:63" x14ac:dyDescent="0.25">
      <c r="B7" t="s">
        <v>8</v>
      </c>
      <c r="AN7" s="24" t="s">
        <v>10</v>
      </c>
      <c r="AO7" s="26"/>
      <c r="AS7" s="22"/>
      <c r="AU7" s="22"/>
      <c r="AV7" s="22" t="s">
        <v>8</v>
      </c>
      <c r="AW7" s="22"/>
      <c r="AX7" s="22"/>
      <c r="AY7" s="22"/>
      <c r="AZ7" s="22"/>
      <c r="BA7" s="22"/>
      <c r="BB7" s="22"/>
      <c r="BC7" s="22"/>
      <c r="BE7" s="22"/>
      <c r="BF7" s="22"/>
      <c r="BG7" s="22"/>
      <c r="BH7" s="22"/>
      <c r="BI7" s="22"/>
      <c r="BJ7" s="22"/>
    </row>
    <row r="8" spans="2:63" x14ac:dyDescent="0.25">
      <c r="B8" s="27" t="s">
        <v>4</v>
      </c>
      <c r="C8" s="28" t="s">
        <v>7</v>
      </c>
      <c r="D8" s="52"/>
      <c r="E8" s="63"/>
      <c r="F8" s="439" t="s">
        <v>6</v>
      </c>
      <c r="G8" s="440"/>
      <c r="H8" s="440"/>
      <c r="I8" s="440"/>
      <c r="J8" s="10"/>
      <c r="K8" s="17" t="s">
        <v>31</v>
      </c>
      <c r="L8" s="17"/>
      <c r="M8" s="17"/>
      <c r="N8" s="17"/>
      <c r="O8" s="18"/>
      <c r="P8" s="10"/>
      <c r="Q8" s="18"/>
      <c r="R8" s="18"/>
      <c r="S8" s="18"/>
      <c r="T8" s="10"/>
      <c r="U8" s="10"/>
      <c r="V8" s="10"/>
      <c r="W8" s="18" t="s">
        <v>27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2"/>
      <c r="AN8" s="437" t="s">
        <v>26</v>
      </c>
      <c r="AO8" s="437"/>
      <c r="AP8" s="437"/>
      <c r="AQ8" s="437"/>
      <c r="AR8" s="437"/>
      <c r="AS8" s="437"/>
      <c r="AT8" s="437"/>
      <c r="AU8" s="437"/>
      <c r="AV8" s="437"/>
      <c r="AW8" s="437"/>
      <c r="AX8" s="437"/>
      <c r="BG8" t="s">
        <v>8</v>
      </c>
    </row>
    <row r="9" spans="2:63" ht="18.75" x14ac:dyDescent="0.3">
      <c r="B9" s="53">
        <f>'DAY 1 INPUT'!B4</f>
        <v>72</v>
      </c>
      <c r="C9" s="54">
        <f>'DAY 1 INPUT'!C4</f>
        <v>68</v>
      </c>
      <c r="D9" s="55" t="s">
        <v>8</v>
      </c>
      <c r="E9" s="64"/>
      <c r="F9" s="65" t="s">
        <v>9</v>
      </c>
      <c r="G9" s="13"/>
      <c r="H9" s="13"/>
      <c r="I9" s="13"/>
      <c r="J9" s="62"/>
      <c r="K9" s="9" t="s">
        <v>32</v>
      </c>
      <c r="L9" s="20"/>
      <c r="M9" s="20"/>
      <c r="N9" s="20"/>
      <c r="O9" s="9"/>
      <c r="Q9" s="19"/>
      <c r="R9" s="19"/>
      <c r="S9" s="19"/>
      <c r="U9" s="19" t="s">
        <v>28</v>
      </c>
      <c r="V9" s="2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57"/>
      <c r="AL9" t="s">
        <v>8</v>
      </c>
      <c r="AO9" t="s">
        <v>8</v>
      </c>
      <c r="AQ9" t="s">
        <v>68</v>
      </c>
      <c r="AR9" t="s">
        <v>68</v>
      </c>
      <c r="BH9" t="s">
        <v>68</v>
      </c>
      <c r="BI9" t="s">
        <v>68</v>
      </c>
    </row>
    <row r="10" spans="2:63" x14ac:dyDescent="0.25">
      <c r="B10" s="8" t="s">
        <v>0</v>
      </c>
      <c r="C10" s="8" t="s">
        <v>4</v>
      </c>
      <c r="D10" s="61" t="s">
        <v>30</v>
      </c>
      <c r="E10" s="2"/>
      <c r="F10" s="87" t="str">
        <f>K4</f>
        <v>Steve</v>
      </c>
      <c r="G10" s="87" t="str">
        <f>L4</f>
        <v>Jeff</v>
      </c>
      <c r="H10" s="35" t="str">
        <f>M4</f>
        <v>Mike</v>
      </c>
      <c r="I10" s="35" t="str">
        <f>N4</f>
        <v>RichM</v>
      </c>
      <c r="J10" s="2"/>
      <c r="K10" s="87" t="str">
        <f>K4</f>
        <v>Steve</v>
      </c>
      <c r="L10" s="87" t="str">
        <f>L4</f>
        <v>Jeff</v>
      </c>
      <c r="M10" s="35" t="str">
        <f>M4</f>
        <v>Mike</v>
      </c>
      <c r="N10" s="35" t="str">
        <f>N4</f>
        <v>RichM</v>
      </c>
      <c r="O10" s="9"/>
      <c r="P10" s="58" t="str">
        <f>K4</f>
        <v>Steve</v>
      </c>
      <c r="Q10" s="59"/>
      <c r="R10" s="59"/>
      <c r="S10" s="59"/>
      <c r="T10" s="59" t="s">
        <v>8</v>
      </c>
      <c r="U10" s="60" t="s">
        <v>8</v>
      </c>
      <c r="V10" s="3" t="str">
        <f>L4</f>
        <v>Jeff</v>
      </c>
      <c r="W10" s="59"/>
      <c r="X10" s="59"/>
      <c r="Y10" s="59"/>
      <c r="Z10" s="60"/>
      <c r="AA10" s="58" t="str">
        <f>M4</f>
        <v>Mike</v>
      </c>
      <c r="AB10" s="59"/>
      <c r="AC10" s="59"/>
      <c r="AD10" s="59"/>
      <c r="AE10" s="60"/>
      <c r="AF10" s="435" t="str">
        <f>N4</f>
        <v>RichM</v>
      </c>
      <c r="AG10" s="436"/>
      <c r="AH10" s="436"/>
      <c r="AI10" s="436"/>
      <c r="AJ10" s="436"/>
      <c r="AK10" s="60"/>
      <c r="AL10" t="s">
        <v>8</v>
      </c>
      <c r="AN10" s="89" t="str">
        <f>K4</f>
        <v>Steve</v>
      </c>
      <c r="AO10" s="90"/>
      <c r="AP10" s="90"/>
      <c r="AQ10" s="90"/>
      <c r="AR10" s="90"/>
      <c r="AS10" s="91"/>
      <c r="AU10" s="92" t="str">
        <f>L4</f>
        <v>Jeff</v>
      </c>
      <c r="AV10" s="90"/>
      <c r="AW10" s="90"/>
      <c r="AX10" s="91"/>
      <c r="AY10" s="2"/>
      <c r="AZ10" s="40" t="str">
        <f>M4</f>
        <v>Mike</v>
      </c>
      <c r="BA10" s="38"/>
      <c r="BB10" s="38"/>
      <c r="BC10" s="39"/>
      <c r="BD10" s="51"/>
      <c r="BE10" s="40" t="str">
        <f>N4</f>
        <v>RichM</v>
      </c>
      <c r="BF10" s="38"/>
      <c r="BG10" s="38"/>
      <c r="BH10" s="38"/>
      <c r="BI10" s="38"/>
      <c r="BJ10" s="39"/>
    </row>
    <row r="11" spans="2:63" x14ac:dyDescent="0.25">
      <c r="B11" s="29">
        <v>1</v>
      </c>
      <c r="C11" s="29">
        <f>'DAY 1 INPUT'!C6</f>
        <v>3</v>
      </c>
      <c r="D11" s="30">
        <f>'DAY 1 INPUT'!D6</f>
        <v>10</v>
      </c>
      <c r="E11" s="2"/>
      <c r="F11" s="119">
        <f>'DAY 1 INPUT'!F6</f>
        <v>5</v>
      </c>
      <c r="G11" s="119">
        <f>'DAY 1 INPUT'!G6</f>
        <v>3</v>
      </c>
      <c r="H11" s="119">
        <f>'DAY 1 INPUT'!H6</f>
        <v>5</v>
      </c>
      <c r="I11" s="119">
        <f>'DAY 1 INPUT'!I6</f>
        <v>4</v>
      </c>
      <c r="J11" s="2"/>
      <c r="K11" s="31">
        <f t="shared" ref="K11:K19" si="0">IF(F11-C11 &gt;2,C11+2,F11)</f>
        <v>5</v>
      </c>
      <c r="L11" s="31">
        <f t="shared" ref="L11:L19" si="1">IF(G11-C11 &gt;2,C11+2,G11)</f>
        <v>3</v>
      </c>
      <c r="M11" s="31">
        <f t="shared" ref="M11:M19" si="2">IF(H11-C11 &gt;2,C11+2,H11)</f>
        <v>5</v>
      </c>
      <c r="N11" s="31">
        <f t="shared" ref="N11:N19" si="3">IF(I11-C11 &gt;2,C11+2,I11)</f>
        <v>4</v>
      </c>
      <c r="O11" s="9"/>
      <c r="P11" s="3">
        <f>IF(K5=D11,1,0)</f>
        <v>0</v>
      </c>
      <c r="Q11" s="3">
        <f>IF(K5&gt;D11,1,0)</f>
        <v>1</v>
      </c>
      <c r="R11" s="3">
        <f>IF(K5&gt;D11+17,1,0)</f>
        <v>1</v>
      </c>
      <c r="S11" s="167">
        <f>IF(K5&gt;D11+35,1,0)</f>
        <v>0</v>
      </c>
      <c r="T11" s="3">
        <f t="shared" ref="T11:T19" si="4">SUM(P11:S11)+C11</f>
        <v>5</v>
      </c>
      <c r="U11" s="15">
        <f t="shared" ref="U11:U19" si="5">(F11-T11)+C11</f>
        <v>3</v>
      </c>
      <c r="V11" s="3">
        <f>IF(L5=D11,1,0)</f>
        <v>0</v>
      </c>
      <c r="W11" s="3">
        <f>IF(L5&gt;D11,1,0)</f>
        <v>1</v>
      </c>
      <c r="X11" s="3">
        <f>IF(L5&gt;D11+17,1,0)</f>
        <v>0</v>
      </c>
      <c r="Y11" s="3">
        <f t="shared" ref="Y11:Y19" si="6">SUM(V11:X11)+C11</f>
        <v>4</v>
      </c>
      <c r="Z11" s="15">
        <f t="shared" ref="Z11:Z19" si="7">(G11-Y11)+C11</f>
        <v>2</v>
      </c>
      <c r="AA11" s="3">
        <f>IF(M5=D11,1,0)</f>
        <v>0</v>
      </c>
      <c r="AB11" s="3">
        <f>IF(M5&gt;D11,1,0)</f>
        <v>1</v>
      </c>
      <c r="AC11" s="3">
        <f>IF(M5&gt;D11+17,1,0)</f>
        <v>0</v>
      </c>
      <c r="AD11" s="3">
        <f t="shared" ref="AD11:AD19" si="8">SUM(AA11:AC11)+C11</f>
        <v>4</v>
      </c>
      <c r="AE11" s="15">
        <f t="shared" ref="AE11:AE19" si="9">(H11-AD11)+C11</f>
        <v>4</v>
      </c>
      <c r="AF11" s="3">
        <f>IF(N5=D11,1,0)</f>
        <v>0</v>
      </c>
      <c r="AG11" s="3">
        <f>IF(N5&gt;D11,1,0)</f>
        <v>1</v>
      </c>
      <c r="AH11" s="3">
        <f>IF(N5&gt;D11+17,1,0)</f>
        <v>1</v>
      </c>
      <c r="AI11" s="167">
        <f>IF(N5&gt;D11+35,1,0)</f>
        <v>0</v>
      </c>
      <c r="AJ11" s="3">
        <f t="shared" ref="AJ11:AJ19" si="10">SUM(AF11:AI11)+C11</f>
        <v>5</v>
      </c>
      <c r="AK11" s="15">
        <f t="shared" ref="AK11:AK19" si="11">(I11-AJ11)+C11</f>
        <v>2</v>
      </c>
      <c r="AL11" s="2" t="s">
        <v>8</v>
      </c>
      <c r="AM11" s="2" t="s">
        <v>8</v>
      </c>
      <c r="AN11" s="31">
        <f xml:space="preserve"> IF( K5-D11&lt;0,-1,0)</f>
        <v>0</v>
      </c>
      <c r="AO11" s="31">
        <f xml:space="preserve"> IF(K5-D11&gt;17,C11+2,C11+1)</f>
        <v>5</v>
      </c>
      <c r="AP11" s="31">
        <f t="shared" ref="AP11:AP19" si="12">(AO11+2)-F11</f>
        <v>2</v>
      </c>
      <c r="AQ11" s="168">
        <f t="shared" ref="AQ11:AQ19" si="13">IF(D11&lt;3,1,0)</f>
        <v>0</v>
      </c>
      <c r="AR11" s="168">
        <f t="shared" ref="AR11:AR19" si="14">IF(AP11+AQ11&gt;0,AP11+AQ11,0)</f>
        <v>2</v>
      </c>
      <c r="AS11" s="31">
        <f t="shared" ref="AS11:AS19" si="15" xml:space="preserve"> IF(AR11&lt;0, 0, AR11+AN11)</f>
        <v>2</v>
      </c>
      <c r="AT11" s="47">
        <f t="shared" ref="AT11:AT19" si="16">IF(AS11&lt;0,0,AS11)</f>
        <v>2</v>
      </c>
      <c r="AU11" s="31">
        <f xml:space="preserve"> IF( L5-D11&lt;0,-1,0)</f>
        <v>0</v>
      </c>
      <c r="AV11" s="31">
        <f xml:space="preserve"> IF(L5-D11&gt;17,C11+2,C11+1)</f>
        <v>4</v>
      </c>
      <c r="AW11" s="31">
        <f t="shared" ref="AW11:AW19" si="17">(AV11+2)-G11</f>
        <v>3</v>
      </c>
      <c r="AX11" s="31">
        <f t="shared" ref="AX11:AX19" si="18" xml:space="preserve"> IF(AW11&lt;0, 0, AW11+AU11)</f>
        <v>3</v>
      </c>
      <c r="AY11" s="47">
        <f t="shared" ref="AY11:AY19" si="19">IF(AX11&lt;0,0,AX11)</f>
        <v>3</v>
      </c>
      <c r="AZ11" s="31">
        <f xml:space="preserve"> IF( M5-D11&lt;0,-1,0)</f>
        <v>0</v>
      </c>
      <c r="BA11" s="31">
        <f xml:space="preserve"> IF(M5-D11&gt;17,C11+2,C11+1)</f>
        <v>4</v>
      </c>
      <c r="BB11" s="31">
        <f t="shared" ref="BB11:BB19" si="20">(BA11+2)-H11</f>
        <v>1</v>
      </c>
      <c r="BC11" s="31">
        <f t="shared" ref="BC11:BC19" si="21">IF(BB11&lt;0,0,BB11+AZ11)</f>
        <v>1</v>
      </c>
      <c r="BD11" s="47">
        <f t="shared" ref="BD11:BD19" si="22">IF(BC11&lt;0,0,BC11)</f>
        <v>1</v>
      </c>
      <c r="BE11" s="31">
        <f xml:space="preserve"> IF( N5-D11&lt;0,-1,0)</f>
        <v>0</v>
      </c>
      <c r="BF11" s="31">
        <f xml:space="preserve"> IF(N5-D11&gt;17,C11+2,C11+1)</f>
        <v>5</v>
      </c>
      <c r="BG11" s="31">
        <f t="shared" ref="BG11:BG19" si="23">(BF11+2)-I11</f>
        <v>3</v>
      </c>
      <c r="BH11" s="168">
        <f t="shared" ref="BH11:BH19" si="24">IF(D11&lt;3,1,0)</f>
        <v>0</v>
      </c>
      <c r="BI11" s="168">
        <f t="shared" ref="BI11:BI19" si="25">IF(BG11+BH11&gt;0,BG11+BH11,0)</f>
        <v>3</v>
      </c>
      <c r="BJ11" s="31">
        <f t="shared" ref="BJ11:BJ19" si="26" xml:space="preserve"> IF(BI11&lt;0, 0, BI11+BE11)</f>
        <v>3</v>
      </c>
      <c r="BK11" s="47">
        <f t="shared" ref="BK11:BK19" si="27">IF(BJ11&lt;0,0,BJ11)</f>
        <v>3</v>
      </c>
    </row>
    <row r="12" spans="2:63" x14ac:dyDescent="0.25">
      <c r="B12" s="4">
        <v>2</v>
      </c>
      <c r="C12" s="29">
        <f>'DAY 1 INPUT'!C7</f>
        <v>5</v>
      </c>
      <c r="D12" s="30">
        <f>'DAY 1 INPUT'!D7</f>
        <v>16</v>
      </c>
      <c r="E12" s="2"/>
      <c r="F12" s="119">
        <f>'DAY 1 INPUT'!F7</f>
        <v>6</v>
      </c>
      <c r="G12" s="119">
        <f>'DAY 1 INPUT'!G7</f>
        <v>6</v>
      </c>
      <c r="H12" s="119">
        <f>'DAY 1 INPUT'!H7</f>
        <v>6</v>
      </c>
      <c r="I12" s="119">
        <f>'DAY 1 INPUT'!I7</f>
        <v>7</v>
      </c>
      <c r="J12" s="2"/>
      <c r="K12" s="6">
        <f t="shared" si="0"/>
        <v>6</v>
      </c>
      <c r="L12" s="6">
        <f t="shared" si="1"/>
        <v>6</v>
      </c>
      <c r="M12" s="6">
        <f t="shared" si="2"/>
        <v>6</v>
      </c>
      <c r="N12" s="6">
        <f t="shared" si="3"/>
        <v>7</v>
      </c>
      <c r="O12" s="9"/>
      <c r="P12" s="3">
        <f>IF(K5=D12,1,0)</f>
        <v>0</v>
      </c>
      <c r="Q12" s="3">
        <f>IF(K5&gt;D12,1,0)</f>
        <v>1</v>
      </c>
      <c r="R12" s="3">
        <f>IF(K5&gt;D12+17,1,0)</f>
        <v>1</v>
      </c>
      <c r="S12" s="167">
        <f>IF(K5&gt;D12+35,1,0)</f>
        <v>0</v>
      </c>
      <c r="T12" s="3">
        <f t="shared" si="4"/>
        <v>7</v>
      </c>
      <c r="U12" s="15">
        <f t="shared" si="5"/>
        <v>4</v>
      </c>
      <c r="V12" s="3">
        <f>IF(L5=D12,1,0)</f>
        <v>0</v>
      </c>
      <c r="W12" s="3">
        <f>IF(L5&gt;D12,1,0)</f>
        <v>1</v>
      </c>
      <c r="X12" s="3">
        <f>IF(L5&gt;D12+17,1,0)</f>
        <v>0</v>
      </c>
      <c r="Y12" s="3">
        <f t="shared" si="6"/>
        <v>6</v>
      </c>
      <c r="Z12" s="15">
        <f t="shared" si="7"/>
        <v>5</v>
      </c>
      <c r="AA12" s="3">
        <f>IF(M5=D12,1,0)</f>
        <v>0</v>
      </c>
      <c r="AB12" s="3">
        <f>IF(M5&gt;D12,1,0)</f>
        <v>1</v>
      </c>
      <c r="AC12" s="3">
        <f>IF(M5&gt;D12+17,1,0)</f>
        <v>0</v>
      </c>
      <c r="AD12" s="3">
        <f t="shared" si="8"/>
        <v>6</v>
      </c>
      <c r="AE12" s="15">
        <f t="shared" si="9"/>
        <v>5</v>
      </c>
      <c r="AF12" s="3">
        <f>IF(N5=D12,1,0)</f>
        <v>0</v>
      </c>
      <c r="AG12" s="3">
        <f>IF(N5&gt;D12,1,0)</f>
        <v>1</v>
      </c>
      <c r="AH12" s="3">
        <f>IF(N5&gt;D12+17,1,0)</f>
        <v>1</v>
      </c>
      <c r="AI12" s="167">
        <f>IF(N5&gt;D12+35,1,0)</f>
        <v>0</v>
      </c>
      <c r="AJ12" s="3">
        <f t="shared" si="10"/>
        <v>7</v>
      </c>
      <c r="AK12" s="15">
        <f t="shared" si="11"/>
        <v>5</v>
      </c>
      <c r="AL12" s="25" t="s">
        <v>8</v>
      </c>
      <c r="AM12" s="25"/>
      <c r="AN12" s="6">
        <f xml:space="preserve"> IF( K5-D12&lt;0,-1,0)</f>
        <v>0</v>
      </c>
      <c r="AO12" s="6">
        <f xml:space="preserve"> IF(K5-D12&gt;17,C12+2,C12+1)</f>
        <v>7</v>
      </c>
      <c r="AP12" s="6">
        <f t="shared" si="12"/>
        <v>3</v>
      </c>
      <c r="AQ12" s="168">
        <f t="shared" si="13"/>
        <v>0</v>
      </c>
      <c r="AR12" s="168">
        <f t="shared" si="14"/>
        <v>3</v>
      </c>
      <c r="AS12" s="31">
        <f t="shared" si="15"/>
        <v>3</v>
      </c>
      <c r="AT12" s="47">
        <f t="shared" si="16"/>
        <v>3</v>
      </c>
      <c r="AU12" s="6">
        <f xml:space="preserve"> IF( L5-D12&lt;0,-1,0)</f>
        <v>0</v>
      </c>
      <c r="AV12" s="6">
        <f xml:space="preserve"> IF(L5-D12&gt;17,C12+2,C12+1)</f>
        <v>6</v>
      </c>
      <c r="AW12" s="6">
        <f t="shared" si="17"/>
        <v>2</v>
      </c>
      <c r="AX12" s="6">
        <f t="shared" si="18"/>
        <v>2</v>
      </c>
      <c r="AY12" s="47">
        <f t="shared" si="19"/>
        <v>2</v>
      </c>
      <c r="AZ12" s="6">
        <f xml:space="preserve"> IF( M5-D12&lt;0,-1,0)</f>
        <v>0</v>
      </c>
      <c r="BA12" s="6">
        <f xml:space="preserve"> IF(M5-D12&gt;17,C12+2,C12+1)</f>
        <v>6</v>
      </c>
      <c r="BB12" s="6">
        <f t="shared" si="20"/>
        <v>2</v>
      </c>
      <c r="BC12" s="6">
        <f t="shared" si="21"/>
        <v>2</v>
      </c>
      <c r="BD12" s="47">
        <f t="shared" si="22"/>
        <v>2</v>
      </c>
      <c r="BE12" s="6">
        <f xml:space="preserve"> IF( N5-D12&lt;0,-1,0)</f>
        <v>0</v>
      </c>
      <c r="BF12" s="6">
        <f xml:space="preserve"> IF(N5-D12&gt;17,C12+2,C12+1)</f>
        <v>7</v>
      </c>
      <c r="BG12" s="6">
        <f t="shared" si="23"/>
        <v>2</v>
      </c>
      <c r="BH12" s="168">
        <f t="shared" si="24"/>
        <v>0</v>
      </c>
      <c r="BI12" s="168">
        <f t="shared" si="25"/>
        <v>2</v>
      </c>
      <c r="BJ12" s="31">
        <f t="shared" si="26"/>
        <v>2</v>
      </c>
      <c r="BK12" s="47">
        <f t="shared" si="27"/>
        <v>2</v>
      </c>
    </row>
    <row r="13" spans="2:63" x14ac:dyDescent="0.25">
      <c r="B13" s="29">
        <v>3</v>
      </c>
      <c r="C13" s="29">
        <f>'DAY 1 INPUT'!C8</f>
        <v>4</v>
      </c>
      <c r="D13" s="30">
        <f>'DAY 1 INPUT'!D8</f>
        <v>4</v>
      </c>
      <c r="E13" s="2"/>
      <c r="F13" s="119">
        <f>'DAY 1 INPUT'!F8</f>
        <v>7</v>
      </c>
      <c r="G13" s="119">
        <f>'DAY 1 INPUT'!G8</f>
        <v>4</v>
      </c>
      <c r="H13" s="119">
        <f>'DAY 1 INPUT'!H8</f>
        <v>5</v>
      </c>
      <c r="I13" s="119">
        <f>'DAY 1 INPUT'!I8</f>
        <v>8</v>
      </c>
      <c r="J13" s="2"/>
      <c r="K13" s="31">
        <f t="shared" si="0"/>
        <v>6</v>
      </c>
      <c r="L13" s="31">
        <f t="shared" si="1"/>
        <v>4</v>
      </c>
      <c r="M13" s="31">
        <f t="shared" si="2"/>
        <v>5</v>
      </c>
      <c r="N13" s="31">
        <f t="shared" si="3"/>
        <v>6</v>
      </c>
      <c r="O13" s="9"/>
      <c r="P13" s="3">
        <f>IF(K5=D13,1,0)</f>
        <v>0</v>
      </c>
      <c r="Q13" s="3">
        <f>IF(K5&gt;D13,1,0)</f>
        <v>1</v>
      </c>
      <c r="R13" s="3">
        <f>IF(K5&gt;D13+17,1,0)</f>
        <v>1</v>
      </c>
      <c r="S13" s="167">
        <f>IF(K5&gt;D13+35,1,0)</f>
        <v>0</v>
      </c>
      <c r="T13" s="3">
        <f t="shared" si="4"/>
        <v>6</v>
      </c>
      <c r="U13" s="15">
        <f t="shared" si="5"/>
        <v>5</v>
      </c>
      <c r="V13" s="3">
        <f>IF(L5=D13,1,0)</f>
        <v>0</v>
      </c>
      <c r="W13" s="3">
        <f>IF(L5&gt;D13,1,0)</f>
        <v>1</v>
      </c>
      <c r="X13" s="3">
        <f>IF(L5&gt;D13+17,1,0)</f>
        <v>0</v>
      </c>
      <c r="Y13" s="3">
        <f t="shared" si="6"/>
        <v>5</v>
      </c>
      <c r="Z13" s="15">
        <f t="shared" si="7"/>
        <v>3</v>
      </c>
      <c r="AA13" s="3">
        <f>IF(M5=D13,1,0)</f>
        <v>0</v>
      </c>
      <c r="AB13" s="3">
        <f>IF(M5&gt;D13,1,0)</f>
        <v>1</v>
      </c>
      <c r="AC13" s="3">
        <f>IF(M5&gt;D13+17,1,0)</f>
        <v>0</v>
      </c>
      <c r="AD13" s="3">
        <f t="shared" si="8"/>
        <v>5</v>
      </c>
      <c r="AE13" s="15">
        <f t="shared" si="9"/>
        <v>4</v>
      </c>
      <c r="AF13" s="3">
        <f>IF(N5=D13,1,0)</f>
        <v>0</v>
      </c>
      <c r="AG13" s="3">
        <f>IF(N5&gt;D13,1,0)</f>
        <v>1</v>
      </c>
      <c r="AH13" s="3">
        <f>IF(N5&gt;D13+17,1,0)</f>
        <v>1</v>
      </c>
      <c r="AI13" s="167">
        <f>IF(N5&gt;D13+35,1,0)</f>
        <v>0</v>
      </c>
      <c r="AJ13" s="3">
        <f t="shared" si="10"/>
        <v>6</v>
      </c>
      <c r="AK13" s="15">
        <f t="shared" si="11"/>
        <v>6</v>
      </c>
      <c r="AL13" s="2"/>
      <c r="AM13" s="2"/>
      <c r="AN13" s="31">
        <f xml:space="preserve"> IF( K5-D13&lt;0,-1,0)</f>
        <v>0</v>
      </c>
      <c r="AO13" s="31">
        <f xml:space="preserve"> IF(K5-D13&gt;17,C13+2,C13+1)</f>
        <v>6</v>
      </c>
      <c r="AP13" s="31">
        <f t="shared" si="12"/>
        <v>1</v>
      </c>
      <c r="AQ13" s="168">
        <f t="shared" si="13"/>
        <v>0</v>
      </c>
      <c r="AR13" s="168">
        <f t="shared" si="14"/>
        <v>1</v>
      </c>
      <c r="AS13" s="31">
        <f t="shared" si="15"/>
        <v>1</v>
      </c>
      <c r="AT13" s="47">
        <f t="shared" si="16"/>
        <v>1</v>
      </c>
      <c r="AU13" s="31">
        <f xml:space="preserve"> IF( L5-D13&lt;0,-1,0)</f>
        <v>0</v>
      </c>
      <c r="AV13" s="31">
        <f xml:space="preserve"> IF(L5-D13&gt;17,C13+2,C13+1)</f>
        <v>5</v>
      </c>
      <c r="AW13" s="31">
        <f t="shared" si="17"/>
        <v>3</v>
      </c>
      <c r="AX13" s="31">
        <f t="shared" si="18"/>
        <v>3</v>
      </c>
      <c r="AY13" s="47">
        <f t="shared" si="19"/>
        <v>3</v>
      </c>
      <c r="AZ13" s="31">
        <f xml:space="preserve"> IF( M5-D13&lt;0,-1,0)</f>
        <v>0</v>
      </c>
      <c r="BA13" s="31">
        <f xml:space="preserve"> IF(M5-D13&gt;17,C13+2,C13+1)</f>
        <v>5</v>
      </c>
      <c r="BB13" s="31">
        <f t="shared" si="20"/>
        <v>2</v>
      </c>
      <c r="BC13" s="31">
        <f t="shared" si="21"/>
        <v>2</v>
      </c>
      <c r="BD13" s="47">
        <f t="shared" si="22"/>
        <v>2</v>
      </c>
      <c r="BE13" s="31">
        <f xml:space="preserve"> IF( N5-D13&lt;0,-1,0)</f>
        <v>0</v>
      </c>
      <c r="BF13" s="31">
        <f xml:space="preserve"> IF(N5-D13&gt;17,C13+2,C13+1)</f>
        <v>6</v>
      </c>
      <c r="BG13" s="31">
        <f t="shared" si="23"/>
        <v>0</v>
      </c>
      <c r="BH13" s="168">
        <f t="shared" si="24"/>
        <v>0</v>
      </c>
      <c r="BI13" s="168">
        <f t="shared" si="25"/>
        <v>0</v>
      </c>
      <c r="BJ13" s="31">
        <f t="shared" si="26"/>
        <v>0</v>
      </c>
      <c r="BK13" s="47">
        <f t="shared" si="27"/>
        <v>0</v>
      </c>
    </row>
    <row r="14" spans="2:63" x14ac:dyDescent="0.25">
      <c r="B14" s="4">
        <v>4</v>
      </c>
      <c r="C14" s="29">
        <f>'DAY 1 INPUT'!C9</f>
        <v>4</v>
      </c>
      <c r="D14" s="30">
        <f>'DAY 1 INPUT'!D9</f>
        <v>14</v>
      </c>
      <c r="E14" s="2"/>
      <c r="F14" s="119">
        <f>'DAY 1 INPUT'!F9</f>
        <v>6</v>
      </c>
      <c r="G14" s="119">
        <f>'DAY 1 INPUT'!G9</f>
        <v>5</v>
      </c>
      <c r="H14" s="119">
        <f>'DAY 1 INPUT'!H9</f>
        <v>6</v>
      </c>
      <c r="I14" s="119">
        <f>'DAY 1 INPUT'!I9</f>
        <v>8</v>
      </c>
      <c r="J14" s="2"/>
      <c r="K14" s="6">
        <f t="shared" si="0"/>
        <v>6</v>
      </c>
      <c r="L14" s="6">
        <f t="shared" si="1"/>
        <v>5</v>
      </c>
      <c r="M14" s="6">
        <f t="shared" si="2"/>
        <v>6</v>
      </c>
      <c r="N14" s="6">
        <f t="shared" si="3"/>
        <v>6</v>
      </c>
      <c r="O14" s="9"/>
      <c r="P14" s="3">
        <f>IF(K5=D14,1,0)</f>
        <v>0</v>
      </c>
      <c r="Q14" s="3">
        <f>IF(K5&gt;D14,1,0)</f>
        <v>1</v>
      </c>
      <c r="R14" s="3">
        <f>IF(K5&gt;D14+17,1,0)</f>
        <v>1</v>
      </c>
      <c r="S14" s="167">
        <f>IF(K5&gt;D14+35,1,0)</f>
        <v>0</v>
      </c>
      <c r="T14" s="3">
        <f t="shared" si="4"/>
        <v>6</v>
      </c>
      <c r="U14" s="15">
        <f t="shared" si="5"/>
        <v>4</v>
      </c>
      <c r="V14" s="3">
        <f>IF(L5=D14,1,0)</f>
        <v>0</v>
      </c>
      <c r="W14" s="3">
        <f>IF(L5&gt;D14,1,0)</f>
        <v>1</v>
      </c>
      <c r="X14" s="3">
        <f>IF(L5&gt;D14+17,1,0)</f>
        <v>0</v>
      </c>
      <c r="Y14" s="3">
        <f t="shared" si="6"/>
        <v>5</v>
      </c>
      <c r="Z14" s="15">
        <f t="shared" si="7"/>
        <v>4</v>
      </c>
      <c r="AA14" s="3">
        <f>IF(M5=D14,1,0)</f>
        <v>0</v>
      </c>
      <c r="AB14" s="3">
        <f>IF(M5&gt;D14,1,0)</f>
        <v>1</v>
      </c>
      <c r="AC14" s="3">
        <f>IF(M5&gt;D14+17,1,0)</f>
        <v>0</v>
      </c>
      <c r="AD14" s="3">
        <f t="shared" si="8"/>
        <v>5</v>
      </c>
      <c r="AE14" s="15">
        <f t="shared" si="9"/>
        <v>5</v>
      </c>
      <c r="AF14" s="3">
        <f>IF(N5=D14,1,0)</f>
        <v>0</v>
      </c>
      <c r="AG14" s="3">
        <f>IF(N5&gt;D14,1,0)</f>
        <v>1</v>
      </c>
      <c r="AH14" s="3">
        <f>IF(N5&gt;D14+17,1,0)</f>
        <v>1</v>
      </c>
      <c r="AI14" s="167">
        <f>IF(N5&gt;D14+35,1,0)</f>
        <v>0</v>
      </c>
      <c r="AJ14" s="3">
        <f t="shared" si="10"/>
        <v>6</v>
      </c>
      <c r="AK14" s="15">
        <f t="shared" si="11"/>
        <v>6</v>
      </c>
      <c r="AL14" s="2"/>
      <c r="AM14" s="2"/>
      <c r="AN14" s="6">
        <f xml:space="preserve"> IF( K5-D14&lt;0,-1,0)</f>
        <v>0</v>
      </c>
      <c r="AO14" s="6">
        <f xml:space="preserve"> IF(K5-D14&gt;17,C14+2,C14+1)</f>
        <v>6</v>
      </c>
      <c r="AP14" s="6">
        <f t="shared" si="12"/>
        <v>2</v>
      </c>
      <c r="AQ14" s="168">
        <f t="shared" si="13"/>
        <v>0</v>
      </c>
      <c r="AR14" s="168">
        <f t="shared" si="14"/>
        <v>2</v>
      </c>
      <c r="AS14" s="31">
        <f t="shared" si="15"/>
        <v>2</v>
      </c>
      <c r="AT14" s="47">
        <f t="shared" si="16"/>
        <v>2</v>
      </c>
      <c r="AU14" s="6">
        <f xml:space="preserve"> IF( L5-D14&lt;0,-1,0)</f>
        <v>0</v>
      </c>
      <c r="AV14" s="6">
        <f xml:space="preserve"> IF(L5-D14&gt;17,C14+2,C14+1)</f>
        <v>5</v>
      </c>
      <c r="AW14" s="6">
        <f t="shared" si="17"/>
        <v>2</v>
      </c>
      <c r="AX14" s="6">
        <f t="shared" si="18"/>
        <v>2</v>
      </c>
      <c r="AY14" s="47">
        <f t="shared" si="19"/>
        <v>2</v>
      </c>
      <c r="AZ14" s="6">
        <f xml:space="preserve"> IF( M5-D14&lt;0,-1,0)</f>
        <v>0</v>
      </c>
      <c r="BA14" s="6">
        <f xml:space="preserve"> IF(M5-D14&gt;17,C14+2,C14+1)</f>
        <v>5</v>
      </c>
      <c r="BB14" s="6">
        <f t="shared" si="20"/>
        <v>1</v>
      </c>
      <c r="BC14" s="6">
        <f t="shared" si="21"/>
        <v>1</v>
      </c>
      <c r="BD14" s="47">
        <f t="shared" si="22"/>
        <v>1</v>
      </c>
      <c r="BE14" s="6">
        <f xml:space="preserve"> IF( N5-D14&lt;0,-1,0)</f>
        <v>0</v>
      </c>
      <c r="BF14" s="6">
        <f xml:space="preserve"> IF(N5-D14&gt;17,C14+2,C14+1)</f>
        <v>6</v>
      </c>
      <c r="BG14" s="6">
        <f t="shared" si="23"/>
        <v>0</v>
      </c>
      <c r="BH14" s="168">
        <f t="shared" si="24"/>
        <v>0</v>
      </c>
      <c r="BI14" s="168">
        <f t="shared" si="25"/>
        <v>0</v>
      </c>
      <c r="BJ14" s="31">
        <f t="shared" si="26"/>
        <v>0</v>
      </c>
      <c r="BK14" s="47">
        <f t="shared" si="27"/>
        <v>0</v>
      </c>
    </row>
    <row r="15" spans="2:63" x14ac:dyDescent="0.25">
      <c r="B15" s="29">
        <v>5</v>
      </c>
      <c r="C15" s="29">
        <f>'DAY 1 INPUT'!C10</f>
        <v>4</v>
      </c>
      <c r="D15" s="30">
        <f>'DAY 1 INPUT'!D10</f>
        <v>2</v>
      </c>
      <c r="E15" s="2"/>
      <c r="F15" s="119">
        <f>'DAY 1 INPUT'!F10</f>
        <v>8</v>
      </c>
      <c r="G15" s="119">
        <f>'DAY 1 INPUT'!G10</f>
        <v>7</v>
      </c>
      <c r="H15" s="119">
        <f>'DAY 1 INPUT'!H10</f>
        <v>10</v>
      </c>
      <c r="I15" s="119">
        <f>'DAY 1 INPUT'!I10</f>
        <v>10</v>
      </c>
      <c r="J15" s="2"/>
      <c r="K15" s="31">
        <f t="shared" si="0"/>
        <v>6</v>
      </c>
      <c r="L15" s="31">
        <f t="shared" si="1"/>
        <v>6</v>
      </c>
      <c r="M15" s="31">
        <f t="shared" si="2"/>
        <v>6</v>
      </c>
      <c r="N15" s="31">
        <f t="shared" si="3"/>
        <v>6</v>
      </c>
      <c r="O15" s="9"/>
      <c r="P15" s="3">
        <f>IF(K5=D15,1,0)</f>
        <v>0</v>
      </c>
      <c r="Q15" s="3">
        <f>IF(K5&gt;D15,1,0)</f>
        <v>1</v>
      </c>
      <c r="R15" s="3">
        <f>IF(K5&gt;D15+17,1,0)</f>
        <v>1</v>
      </c>
      <c r="S15" s="167">
        <f>IF(K5&gt;D15+35,1,0)</f>
        <v>1</v>
      </c>
      <c r="T15" s="3">
        <f t="shared" si="4"/>
        <v>7</v>
      </c>
      <c r="U15" s="15">
        <f t="shared" si="5"/>
        <v>5</v>
      </c>
      <c r="V15" s="3">
        <f>IF(L5=D15,1,0)</f>
        <v>0</v>
      </c>
      <c r="W15" s="3">
        <f>IF(L5&gt;D15,1,0)</f>
        <v>1</v>
      </c>
      <c r="X15" s="3">
        <f>IF(L5&gt;D15+17,1,0)</f>
        <v>1</v>
      </c>
      <c r="Y15" s="3">
        <f t="shared" si="6"/>
        <v>6</v>
      </c>
      <c r="Z15" s="15">
        <f t="shared" si="7"/>
        <v>5</v>
      </c>
      <c r="AA15" s="3">
        <f>IF(M5=D15,1,0)</f>
        <v>0</v>
      </c>
      <c r="AB15" s="3">
        <f>IF(M5&gt;D15,1,0)</f>
        <v>1</v>
      </c>
      <c r="AC15" s="3">
        <f>IF(M5&gt;D15+17,1,0)</f>
        <v>1</v>
      </c>
      <c r="AD15" s="3">
        <f t="shared" si="8"/>
        <v>6</v>
      </c>
      <c r="AE15" s="15">
        <f t="shared" si="9"/>
        <v>8</v>
      </c>
      <c r="AF15" s="3">
        <f>IF(N5=D15,1,0)</f>
        <v>0</v>
      </c>
      <c r="AG15" s="3">
        <f>IF(N5&gt;D15,1,0)</f>
        <v>1</v>
      </c>
      <c r="AH15" s="3">
        <f>IF(N5&gt;D15+17,1,0)</f>
        <v>1</v>
      </c>
      <c r="AI15" s="167">
        <f>IF(N5&gt;D15+35,1,0)</f>
        <v>1</v>
      </c>
      <c r="AJ15" s="3">
        <f t="shared" si="10"/>
        <v>7</v>
      </c>
      <c r="AK15" s="15">
        <f t="shared" si="11"/>
        <v>7</v>
      </c>
      <c r="AL15" s="2"/>
      <c r="AM15" s="2"/>
      <c r="AN15" s="31">
        <f xml:space="preserve"> IF( K5-D15&lt;0,-1,0)</f>
        <v>0</v>
      </c>
      <c r="AO15" s="31">
        <f xml:space="preserve"> IF(K5-D15&gt;17,C15+2,C15+1)</f>
        <v>6</v>
      </c>
      <c r="AP15" s="31">
        <f t="shared" si="12"/>
        <v>0</v>
      </c>
      <c r="AQ15" s="168">
        <f t="shared" si="13"/>
        <v>1</v>
      </c>
      <c r="AR15" s="168">
        <f t="shared" si="14"/>
        <v>1</v>
      </c>
      <c r="AS15" s="31">
        <f t="shared" si="15"/>
        <v>1</v>
      </c>
      <c r="AT15" s="47">
        <f t="shared" si="16"/>
        <v>1</v>
      </c>
      <c r="AU15" s="31">
        <f xml:space="preserve"> IF( L5-D15&lt;0,-1,0)</f>
        <v>0</v>
      </c>
      <c r="AV15" s="31">
        <f xml:space="preserve"> IF(L5-D15&gt;17,C15+2,C15+1)</f>
        <v>6</v>
      </c>
      <c r="AW15" s="31">
        <f t="shared" si="17"/>
        <v>1</v>
      </c>
      <c r="AX15" s="31">
        <f t="shared" si="18"/>
        <v>1</v>
      </c>
      <c r="AY15" s="47">
        <f t="shared" si="19"/>
        <v>1</v>
      </c>
      <c r="AZ15" s="31">
        <f xml:space="preserve"> IF( M5-D15&lt;0,-1,0)</f>
        <v>0</v>
      </c>
      <c r="BA15" s="31">
        <f xml:space="preserve"> IF(M5-D15&gt;17,C15+2,C15+1)</f>
        <v>6</v>
      </c>
      <c r="BB15" s="31">
        <f t="shared" si="20"/>
        <v>-2</v>
      </c>
      <c r="BC15" s="31">
        <f t="shared" si="21"/>
        <v>0</v>
      </c>
      <c r="BD15" s="47">
        <f t="shared" si="22"/>
        <v>0</v>
      </c>
      <c r="BE15" s="31">
        <f xml:space="preserve"> IF( N5-D15&lt;0,-1,0)</f>
        <v>0</v>
      </c>
      <c r="BF15" s="31">
        <f xml:space="preserve"> IF(N5-D15&gt;17,C15+2,C15+1)</f>
        <v>6</v>
      </c>
      <c r="BG15" s="31">
        <f t="shared" si="23"/>
        <v>-2</v>
      </c>
      <c r="BH15" s="168">
        <f t="shared" si="24"/>
        <v>1</v>
      </c>
      <c r="BI15" s="168">
        <f t="shared" si="25"/>
        <v>0</v>
      </c>
      <c r="BJ15" s="31">
        <f t="shared" si="26"/>
        <v>0</v>
      </c>
      <c r="BK15" s="47">
        <f t="shared" si="27"/>
        <v>0</v>
      </c>
    </row>
    <row r="16" spans="2:63" x14ac:dyDescent="0.25">
      <c r="B16" s="4">
        <v>6</v>
      </c>
      <c r="C16" s="29">
        <f>'DAY 1 INPUT'!C11</f>
        <v>3</v>
      </c>
      <c r="D16" s="30">
        <f>'DAY 1 INPUT'!D11</f>
        <v>18</v>
      </c>
      <c r="E16" s="2"/>
      <c r="F16" s="119">
        <f>'DAY 1 INPUT'!F11</f>
        <v>7</v>
      </c>
      <c r="G16" s="119">
        <f>'DAY 1 INPUT'!G11</f>
        <v>3</v>
      </c>
      <c r="H16" s="119">
        <f>'DAY 1 INPUT'!H11</f>
        <v>7</v>
      </c>
      <c r="I16" s="119">
        <f>'DAY 1 INPUT'!I11</f>
        <v>10</v>
      </c>
      <c r="J16" s="2"/>
      <c r="K16" s="6">
        <f t="shared" si="0"/>
        <v>5</v>
      </c>
      <c r="L16" s="6">
        <f t="shared" si="1"/>
        <v>3</v>
      </c>
      <c r="M16" s="6">
        <f t="shared" si="2"/>
        <v>5</v>
      </c>
      <c r="N16" s="6">
        <f t="shared" si="3"/>
        <v>5</v>
      </c>
      <c r="O16" s="9"/>
      <c r="P16" s="3">
        <f>IF(K5=D16,1,0)</f>
        <v>0</v>
      </c>
      <c r="Q16" s="3">
        <f>IF(K5&gt;D16,1,0)</f>
        <v>1</v>
      </c>
      <c r="R16" s="3">
        <f>IF(K5&gt;D16+17,1,0)</f>
        <v>1</v>
      </c>
      <c r="S16" s="167">
        <f>IF(K5&gt;D16+35,1,0)</f>
        <v>0</v>
      </c>
      <c r="T16" s="3">
        <f t="shared" si="4"/>
        <v>5</v>
      </c>
      <c r="U16" s="15">
        <f t="shared" si="5"/>
        <v>5</v>
      </c>
      <c r="V16" s="3">
        <f>IF(L5=D16,1,0)</f>
        <v>0</v>
      </c>
      <c r="W16" s="3">
        <f>IF(L5&gt;D16,1,0)</f>
        <v>1</v>
      </c>
      <c r="X16" s="3">
        <f>IF(L5&gt;D16+17,1,0)</f>
        <v>0</v>
      </c>
      <c r="Y16" s="3">
        <f t="shared" si="6"/>
        <v>4</v>
      </c>
      <c r="Z16" s="15">
        <f t="shared" si="7"/>
        <v>2</v>
      </c>
      <c r="AA16" s="3">
        <f>IF(M5=D16,1,0)</f>
        <v>0</v>
      </c>
      <c r="AB16" s="3">
        <f>IF(M5&gt;D16,1,0)</f>
        <v>1</v>
      </c>
      <c r="AC16" s="3">
        <f>IF(M5&gt;D16+17,1,0)</f>
        <v>0</v>
      </c>
      <c r="AD16" s="3">
        <f t="shared" si="8"/>
        <v>4</v>
      </c>
      <c r="AE16" s="15">
        <f t="shared" si="9"/>
        <v>6</v>
      </c>
      <c r="AF16" s="3">
        <f>IF(N5=D16,1,0)</f>
        <v>0</v>
      </c>
      <c r="AG16" s="3">
        <f>IF(N5&gt;D16,1,0)</f>
        <v>1</v>
      </c>
      <c r="AH16" s="3">
        <f>IF(N5&gt;D16+17,1,0)</f>
        <v>1</v>
      </c>
      <c r="AI16" s="167">
        <f>IF(N5&gt;D16+35,1,0)</f>
        <v>0</v>
      </c>
      <c r="AJ16" s="3">
        <f t="shared" si="10"/>
        <v>5</v>
      </c>
      <c r="AK16" s="15">
        <f t="shared" si="11"/>
        <v>8</v>
      </c>
      <c r="AL16" s="2"/>
      <c r="AM16" s="2"/>
      <c r="AN16" s="6">
        <f xml:space="preserve"> IF( K5-D16&lt;0,-1,0)</f>
        <v>0</v>
      </c>
      <c r="AO16" s="6">
        <f xml:space="preserve"> IF(K5-D16&gt;17,C16+2,C16+1)</f>
        <v>5</v>
      </c>
      <c r="AP16" s="6">
        <f t="shared" si="12"/>
        <v>0</v>
      </c>
      <c r="AQ16" s="168">
        <f t="shared" si="13"/>
        <v>0</v>
      </c>
      <c r="AR16" s="168">
        <f t="shared" si="14"/>
        <v>0</v>
      </c>
      <c r="AS16" s="31">
        <f t="shared" si="15"/>
        <v>0</v>
      </c>
      <c r="AT16" s="47">
        <f t="shared" si="16"/>
        <v>0</v>
      </c>
      <c r="AU16" s="6">
        <f xml:space="preserve"> IF( L5-D16&lt;0,-1,0)</f>
        <v>0</v>
      </c>
      <c r="AV16" s="6">
        <f xml:space="preserve"> IF(L5-D16&gt;17,C16+2,C16+1)</f>
        <v>4</v>
      </c>
      <c r="AW16" s="6">
        <f t="shared" si="17"/>
        <v>3</v>
      </c>
      <c r="AX16" s="6">
        <f t="shared" si="18"/>
        <v>3</v>
      </c>
      <c r="AY16" s="47">
        <f t="shared" si="19"/>
        <v>3</v>
      </c>
      <c r="AZ16" s="6">
        <f xml:space="preserve"> IF( M5-D16&lt;0,-1,0)</f>
        <v>0</v>
      </c>
      <c r="BA16" s="6">
        <f xml:space="preserve"> IF(M5-D16&gt;17,C16+2,C16+1)</f>
        <v>4</v>
      </c>
      <c r="BB16" s="6">
        <f t="shared" si="20"/>
        <v>-1</v>
      </c>
      <c r="BC16" s="6">
        <f t="shared" si="21"/>
        <v>0</v>
      </c>
      <c r="BD16" s="47">
        <f t="shared" si="22"/>
        <v>0</v>
      </c>
      <c r="BE16" s="6">
        <f xml:space="preserve"> IF( N5-D16&lt;0,-1,0)</f>
        <v>0</v>
      </c>
      <c r="BF16" s="6">
        <f xml:space="preserve"> IF(N5-D16&gt;17,C16+2,C16+1)</f>
        <v>5</v>
      </c>
      <c r="BG16" s="6">
        <f t="shared" si="23"/>
        <v>-3</v>
      </c>
      <c r="BH16" s="168">
        <f t="shared" si="24"/>
        <v>0</v>
      </c>
      <c r="BI16" s="168">
        <f t="shared" si="25"/>
        <v>0</v>
      </c>
      <c r="BJ16" s="31">
        <f t="shared" si="26"/>
        <v>0</v>
      </c>
      <c r="BK16" s="47">
        <f t="shared" si="27"/>
        <v>0</v>
      </c>
    </row>
    <row r="17" spans="2:63" x14ac:dyDescent="0.25">
      <c r="B17" s="29">
        <v>7</v>
      </c>
      <c r="C17" s="29">
        <f>'DAY 1 INPUT'!C12</f>
        <v>4</v>
      </c>
      <c r="D17" s="30">
        <f>'DAY 1 INPUT'!D12</f>
        <v>8</v>
      </c>
      <c r="E17" s="2"/>
      <c r="F17" s="119">
        <f>'DAY 1 INPUT'!F12</f>
        <v>7</v>
      </c>
      <c r="G17" s="119">
        <f>'DAY 1 INPUT'!G12</f>
        <v>9</v>
      </c>
      <c r="H17" s="119">
        <f>'DAY 1 INPUT'!H12</f>
        <v>6</v>
      </c>
      <c r="I17" s="119">
        <f>'DAY 1 INPUT'!I12</f>
        <v>7</v>
      </c>
      <c r="J17" s="2"/>
      <c r="K17" s="31">
        <f t="shared" si="0"/>
        <v>6</v>
      </c>
      <c r="L17" s="31">
        <f t="shared" si="1"/>
        <v>6</v>
      </c>
      <c r="M17" s="31">
        <f t="shared" si="2"/>
        <v>6</v>
      </c>
      <c r="N17" s="31">
        <f t="shared" si="3"/>
        <v>6</v>
      </c>
      <c r="O17" s="9"/>
      <c r="P17" s="3">
        <f>IF(K5=D17,1,0)</f>
        <v>0</v>
      </c>
      <c r="Q17" s="3">
        <f>IF(K5&gt;D17,1,0)</f>
        <v>1</v>
      </c>
      <c r="R17" s="3">
        <f>IF(K5&gt;D17+17,1,0)</f>
        <v>1</v>
      </c>
      <c r="S17" s="167">
        <f>IF(K5&gt;D17+35,1,0)</f>
        <v>0</v>
      </c>
      <c r="T17" s="3">
        <f t="shared" si="4"/>
        <v>6</v>
      </c>
      <c r="U17" s="15">
        <f t="shared" si="5"/>
        <v>5</v>
      </c>
      <c r="V17" s="3">
        <f>IF(L5=D17,1,0)</f>
        <v>0</v>
      </c>
      <c r="W17" s="3">
        <f>IF(L5&gt;D17,1,0)</f>
        <v>1</v>
      </c>
      <c r="X17" s="3">
        <f>IF(L5&gt;D17+17,1,0)</f>
        <v>0</v>
      </c>
      <c r="Y17" s="3">
        <f t="shared" si="6"/>
        <v>5</v>
      </c>
      <c r="Z17" s="15">
        <f t="shared" si="7"/>
        <v>8</v>
      </c>
      <c r="AA17" s="3">
        <f>IF(M5=D17,1,0)</f>
        <v>0</v>
      </c>
      <c r="AB17" s="3">
        <f>IF(M5&gt;D17,1,0)</f>
        <v>1</v>
      </c>
      <c r="AC17" s="3">
        <f>IF(M5&gt;D17+17,1,0)</f>
        <v>0</v>
      </c>
      <c r="AD17" s="3">
        <f t="shared" si="8"/>
        <v>5</v>
      </c>
      <c r="AE17" s="15">
        <f t="shared" si="9"/>
        <v>5</v>
      </c>
      <c r="AF17" s="3">
        <f>IF(N5=D17,1,0)</f>
        <v>0</v>
      </c>
      <c r="AG17" s="3">
        <f>IF(N5&gt;D17,1,0)</f>
        <v>1</v>
      </c>
      <c r="AH17" s="3">
        <f>IF(N5&gt;D17+17,1,0)</f>
        <v>1</v>
      </c>
      <c r="AI17" s="167">
        <f>IF(N5&gt;D17+35,1,0)</f>
        <v>0</v>
      </c>
      <c r="AJ17" s="3">
        <f t="shared" si="10"/>
        <v>6</v>
      </c>
      <c r="AK17" s="15">
        <f t="shared" si="11"/>
        <v>5</v>
      </c>
      <c r="AL17" s="2"/>
      <c r="AM17" s="2"/>
      <c r="AN17" s="31">
        <f xml:space="preserve"> IF( K5-D17&lt;0,-1,0)</f>
        <v>0</v>
      </c>
      <c r="AO17" s="31">
        <f xml:space="preserve"> IF(K5-D17&gt;17,C17+2,C17+1)</f>
        <v>6</v>
      </c>
      <c r="AP17" s="31">
        <f t="shared" si="12"/>
        <v>1</v>
      </c>
      <c r="AQ17" s="168">
        <f t="shared" si="13"/>
        <v>0</v>
      </c>
      <c r="AR17" s="168">
        <f t="shared" si="14"/>
        <v>1</v>
      </c>
      <c r="AS17" s="31">
        <f t="shared" si="15"/>
        <v>1</v>
      </c>
      <c r="AT17" s="47">
        <f t="shared" si="16"/>
        <v>1</v>
      </c>
      <c r="AU17" s="31">
        <f xml:space="preserve"> IF( L5-D17&lt;0,-1,0)</f>
        <v>0</v>
      </c>
      <c r="AV17" s="31">
        <f xml:space="preserve"> IF(L5-D17&gt;17,C17+2,C17+1)</f>
        <v>5</v>
      </c>
      <c r="AW17" s="31">
        <f t="shared" si="17"/>
        <v>-2</v>
      </c>
      <c r="AX17" s="31">
        <f t="shared" si="18"/>
        <v>0</v>
      </c>
      <c r="AY17" s="47">
        <f t="shared" si="19"/>
        <v>0</v>
      </c>
      <c r="AZ17" s="31">
        <f xml:space="preserve"> IF( M5-D17&lt;0,-1,0)</f>
        <v>0</v>
      </c>
      <c r="BA17" s="31">
        <f xml:space="preserve"> IF(M5-D17&gt;17,C17+2,C17+1)</f>
        <v>5</v>
      </c>
      <c r="BB17" s="31">
        <f t="shared" si="20"/>
        <v>1</v>
      </c>
      <c r="BC17" s="31">
        <f t="shared" si="21"/>
        <v>1</v>
      </c>
      <c r="BD17" s="47">
        <f t="shared" si="22"/>
        <v>1</v>
      </c>
      <c r="BE17" s="31">
        <f xml:space="preserve"> IF( N5-D17&lt;0,-1,0)</f>
        <v>0</v>
      </c>
      <c r="BF17" s="31">
        <f xml:space="preserve"> IF(N5-D17&gt;17,C17+2,C17+1)</f>
        <v>6</v>
      </c>
      <c r="BG17" s="31">
        <f t="shared" si="23"/>
        <v>1</v>
      </c>
      <c r="BH17" s="168">
        <f t="shared" si="24"/>
        <v>0</v>
      </c>
      <c r="BI17" s="168">
        <f t="shared" si="25"/>
        <v>1</v>
      </c>
      <c r="BJ17" s="31">
        <f t="shared" si="26"/>
        <v>1</v>
      </c>
      <c r="BK17" s="47">
        <f t="shared" si="27"/>
        <v>1</v>
      </c>
    </row>
    <row r="18" spans="2:63" x14ac:dyDescent="0.25">
      <c r="B18" s="4">
        <v>8</v>
      </c>
      <c r="C18" s="29">
        <f>'DAY 1 INPUT'!C13</f>
        <v>4</v>
      </c>
      <c r="D18" s="30">
        <f>'DAY 1 INPUT'!D13</f>
        <v>6</v>
      </c>
      <c r="E18" s="2"/>
      <c r="F18" s="119">
        <f>'DAY 1 INPUT'!F13</f>
        <v>9</v>
      </c>
      <c r="G18" s="119">
        <f>'DAY 1 INPUT'!G13</f>
        <v>9</v>
      </c>
      <c r="H18" s="119">
        <f>'DAY 1 INPUT'!H13</f>
        <v>7</v>
      </c>
      <c r="I18" s="119">
        <f>'DAY 1 INPUT'!I13</f>
        <v>5</v>
      </c>
      <c r="J18" s="2"/>
      <c r="K18" s="6">
        <f t="shared" si="0"/>
        <v>6</v>
      </c>
      <c r="L18" s="6">
        <f t="shared" si="1"/>
        <v>6</v>
      </c>
      <c r="M18" s="6">
        <f t="shared" si="2"/>
        <v>6</v>
      </c>
      <c r="N18" s="6">
        <f t="shared" si="3"/>
        <v>5</v>
      </c>
      <c r="O18" s="9"/>
      <c r="P18" s="3">
        <f>IF(K5=D18,1,0)</f>
        <v>0</v>
      </c>
      <c r="Q18" s="3">
        <f>IF(K5&gt;D18,1,0)</f>
        <v>1</v>
      </c>
      <c r="R18" s="3">
        <f>IF(K5&gt;D18+17,1,0)</f>
        <v>1</v>
      </c>
      <c r="S18" s="167">
        <f>IF(K5&gt;D18+35,1,0)</f>
        <v>0</v>
      </c>
      <c r="T18" s="3">
        <f t="shared" si="4"/>
        <v>6</v>
      </c>
      <c r="U18" s="15">
        <f t="shared" si="5"/>
        <v>7</v>
      </c>
      <c r="V18" s="3">
        <f>IF(L5=D18,1,0)</f>
        <v>0</v>
      </c>
      <c r="W18" s="3">
        <f>IF(L5&gt;D18,1,0)</f>
        <v>1</v>
      </c>
      <c r="X18" s="3">
        <f>IF(L5&gt;D18+17,1,0)</f>
        <v>0</v>
      </c>
      <c r="Y18" s="3">
        <f t="shared" si="6"/>
        <v>5</v>
      </c>
      <c r="Z18" s="15">
        <f t="shared" si="7"/>
        <v>8</v>
      </c>
      <c r="AA18" s="3">
        <f>IF(M5=D18,1,0)</f>
        <v>0</v>
      </c>
      <c r="AB18" s="3">
        <f>IF(M5&gt;D18,1,0)</f>
        <v>1</v>
      </c>
      <c r="AC18" s="3">
        <f>IF(M5&gt;D18+17,1,0)</f>
        <v>0</v>
      </c>
      <c r="AD18" s="3">
        <f t="shared" si="8"/>
        <v>5</v>
      </c>
      <c r="AE18" s="15">
        <f t="shared" si="9"/>
        <v>6</v>
      </c>
      <c r="AF18" s="3">
        <f>IF(N5=D18,1,0)</f>
        <v>0</v>
      </c>
      <c r="AG18" s="3">
        <f>IF(N5&gt;D18,1,0)</f>
        <v>1</v>
      </c>
      <c r="AH18" s="3">
        <f>IF(N5&gt;D18+17,1,0)</f>
        <v>1</v>
      </c>
      <c r="AI18" s="167">
        <f>IF(N5&gt;D18+35,1,0)</f>
        <v>0</v>
      </c>
      <c r="AJ18" s="3">
        <f t="shared" si="10"/>
        <v>6</v>
      </c>
      <c r="AK18" s="15">
        <f t="shared" si="11"/>
        <v>3</v>
      </c>
      <c r="AL18" s="2"/>
      <c r="AM18" s="2"/>
      <c r="AN18" s="6">
        <f xml:space="preserve"> IF( K5-D18&lt;0,-1,0)</f>
        <v>0</v>
      </c>
      <c r="AO18" s="6">
        <f xml:space="preserve"> IF(K5-D18&gt;17,C18+2,C18+1)</f>
        <v>6</v>
      </c>
      <c r="AP18" s="6">
        <f t="shared" si="12"/>
        <v>-1</v>
      </c>
      <c r="AQ18" s="168">
        <f t="shared" si="13"/>
        <v>0</v>
      </c>
      <c r="AR18" s="168">
        <f t="shared" si="14"/>
        <v>0</v>
      </c>
      <c r="AS18" s="31">
        <f t="shared" si="15"/>
        <v>0</v>
      </c>
      <c r="AT18" s="47">
        <f t="shared" si="16"/>
        <v>0</v>
      </c>
      <c r="AU18" s="6">
        <f xml:space="preserve"> IF( L5-D18&lt;0,-1,0)</f>
        <v>0</v>
      </c>
      <c r="AV18" s="6">
        <f xml:space="preserve"> IF(L5-D18&gt;17,C18+2,C18+1)</f>
        <v>5</v>
      </c>
      <c r="AW18" s="6">
        <f t="shared" si="17"/>
        <v>-2</v>
      </c>
      <c r="AX18" s="6">
        <f t="shared" si="18"/>
        <v>0</v>
      </c>
      <c r="AY18" s="47">
        <f t="shared" si="19"/>
        <v>0</v>
      </c>
      <c r="AZ18" s="6">
        <f xml:space="preserve"> IF( M5-D18&lt;0,-1,0)</f>
        <v>0</v>
      </c>
      <c r="BA18" s="6">
        <f xml:space="preserve"> IF(M5-D18&gt;17,C18+2,C18+1)</f>
        <v>5</v>
      </c>
      <c r="BB18" s="6">
        <f t="shared" si="20"/>
        <v>0</v>
      </c>
      <c r="BC18" s="6">
        <f t="shared" si="21"/>
        <v>0</v>
      </c>
      <c r="BD18" s="47">
        <f t="shared" si="22"/>
        <v>0</v>
      </c>
      <c r="BE18" s="6">
        <f xml:space="preserve"> IF( N5-D18&lt;0,-1,0)</f>
        <v>0</v>
      </c>
      <c r="BF18" s="6">
        <f xml:space="preserve"> IF(N5-D18&gt;17,C18+2,C18+1)</f>
        <v>6</v>
      </c>
      <c r="BG18" s="6">
        <f t="shared" si="23"/>
        <v>3</v>
      </c>
      <c r="BH18" s="168">
        <f t="shared" si="24"/>
        <v>0</v>
      </c>
      <c r="BI18" s="168">
        <f t="shared" si="25"/>
        <v>3</v>
      </c>
      <c r="BJ18" s="31">
        <f t="shared" si="26"/>
        <v>3</v>
      </c>
      <c r="BK18" s="47">
        <f t="shared" si="27"/>
        <v>3</v>
      </c>
    </row>
    <row r="19" spans="2:63" x14ac:dyDescent="0.25">
      <c r="B19" s="29">
        <v>9</v>
      </c>
      <c r="C19" s="29">
        <f>'DAY 1 INPUT'!C14</f>
        <v>5</v>
      </c>
      <c r="D19" s="30">
        <f>'DAY 1 INPUT'!D14</f>
        <v>12</v>
      </c>
      <c r="E19" s="2"/>
      <c r="F19" s="119">
        <f>'DAY 1 INPUT'!F14</f>
        <v>10</v>
      </c>
      <c r="G19" s="119">
        <f>'DAY 1 INPUT'!G14</f>
        <v>9</v>
      </c>
      <c r="H19" s="119">
        <f>'DAY 1 INPUT'!H14</f>
        <v>9</v>
      </c>
      <c r="I19" s="119">
        <f>'DAY 1 INPUT'!I14</f>
        <v>7</v>
      </c>
      <c r="J19" s="2"/>
      <c r="K19" s="31">
        <f t="shared" si="0"/>
        <v>7</v>
      </c>
      <c r="L19" s="31">
        <f t="shared" si="1"/>
        <v>7</v>
      </c>
      <c r="M19" s="31">
        <f t="shared" si="2"/>
        <v>7</v>
      </c>
      <c r="N19" s="31">
        <f t="shared" si="3"/>
        <v>7</v>
      </c>
      <c r="O19" s="9"/>
      <c r="P19" s="3">
        <f>IF(K5=D19,1,0)</f>
        <v>0</v>
      </c>
      <c r="Q19" s="3">
        <f>IF(K5&gt;D19,1,0)</f>
        <v>1</v>
      </c>
      <c r="R19" s="3">
        <f>IF(K5&gt;D19+17,1,0)</f>
        <v>1</v>
      </c>
      <c r="S19" s="167">
        <f>IF(K5&gt;D19+35,1,0)</f>
        <v>0</v>
      </c>
      <c r="T19" s="3">
        <f t="shared" si="4"/>
        <v>7</v>
      </c>
      <c r="U19" s="15">
        <f t="shared" si="5"/>
        <v>8</v>
      </c>
      <c r="V19" s="3">
        <f>IF(L5=D19,1,0)</f>
        <v>0</v>
      </c>
      <c r="W19" s="3">
        <f>IF(L5&gt;D19,1,0)</f>
        <v>1</v>
      </c>
      <c r="X19" s="3">
        <f>IF(L5&gt;D19+17,1,0)</f>
        <v>0</v>
      </c>
      <c r="Y19" s="3">
        <f t="shared" si="6"/>
        <v>6</v>
      </c>
      <c r="Z19" s="15">
        <f t="shared" si="7"/>
        <v>8</v>
      </c>
      <c r="AA19" s="3">
        <f>IF(M5=D19,1,0)</f>
        <v>0</v>
      </c>
      <c r="AB19" s="3">
        <f>IF(M5&gt;D19,1,0)</f>
        <v>1</v>
      </c>
      <c r="AC19" s="3">
        <f>IF(M5&gt;D19+17,1,0)</f>
        <v>0</v>
      </c>
      <c r="AD19" s="3">
        <f t="shared" si="8"/>
        <v>6</v>
      </c>
      <c r="AE19" s="15">
        <f t="shared" si="9"/>
        <v>8</v>
      </c>
      <c r="AF19" s="3">
        <f>IF(N5=D19,1,0)</f>
        <v>0</v>
      </c>
      <c r="AG19" s="3">
        <f>IF(N5&gt;D19,1,0)</f>
        <v>1</v>
      </c>
      <c r="AH19" s="3">
        <f>IF(N5&gt;D19+17,1,0)</f>
        <v>1</v>
      </c>
      <c r="AI19" s="167">
        <f>IF(N5&gt;D19+35,1,0)</f>
        <v>0</v>
      </c>
      <c r="AJ19" s="3">
        <f t="shared" si="10"/>
        <v>7</v>
      </c>
      <c r="AK19" s="15">
        <f t="shared" si="11"/>
        <v>5</v>
      </c>
      <c r="AL19" s="2"/>
      <c r="AM19" s="2"/>
      <c r="AN19" s="31">
        <f xml:space="preserve"> IF( K5-D19&lt;0,-1,0)</f>
        <v>0</v>
      </c>
      <c r="AO19" s="31">
        <f xml:space="preserve"> IF(K5-D19&gt;17,C19+2,C19+1)</f>
        <v>7</v>
      </c>
      <c r="AP19" s="31">
        <f t="shared" si="12"/>
        <v>-1</v>
      </c>
      <c r="AQ19" s="168">
        <f t="shared" si="13"/>
        <v>0</v>
      </c>
      <c r="AR19" s="168">
        <f t="shared" si="14"/>
        <v>0</v>
      </c>
      <c r="AS19" s="31">
        <f t="shared" si="15"/>
        <v>0</v>
      </c>
      <c r="AT19" s="47">
        <f t="shared" si="16"/>
        <v>0</v>
      </c>
      <c r="AU19" s="31">
        <f xml:space="preserve"> IF( L5-D19&lt;0,-1,0)</f>
        <v>0</v>
      </c>
      <c r="AV19" s="31">
        <f xml:space="preserve"> IF(L5-D19&gt;17,C19+2,C19+1)</f>
        <v>6</v>
      </c>
      <c r="AW19" s="31">
        <f t="shared" si="17"/>
        <v>-1</v>
      </c>
      <c r="AX19" s="31">
        <f t="shared" si="18"/>
        <v>0</v>
      </c>
      <c r="AY19" s="47">
        <f t="shared" si="19"/>
        <v>0</v>
      </c>
      <c r="AZ19" s="31">
        <f xml:space="preserve"> IF( M5-D19&lt;0,-1,0)</f>
        <v>0</v>
      </c>
      <c r="BA19" s="31">
        <f xml:space="preserve"> IF(M5-D19&gt;17,C19+2,C19+1)</f>
        <v>6</v>
      </c>
      <c r="BB19" s="31">
        <f t="shared" si="20"/>
        <v>-1</v>
      </c>
      <c r="BC19" s="31">
        <f t="shared" si="21"/>
        <v>0</v>
      </c>
      <c r="BD19" s="47">
        <f t="shared" si="22"/>
        <v>0</v>
      </c>
      <c r="BE19" s="31">
        <f xml:space="preserve"> IF( N5-D19&lt;0,-1,0)</f>
        <v>0</v>
      </c>
      <c r="BF19" s="31">
        <f xml:space="preserve"> IF(N5-D19&gt;17,C19+2,C19+1)</f>
        <v>7</v>
      </c>
      <c r="BG19" s="31">
        <f t="shared" si="23"/>
        <v>2</v>
      </c>
      <c r="BH19" s="168">
        <f t="shared" si="24"/>
        <v>0</v>
      </c>
      <c r="BI19" s="168">
        <f t="shared" si="25"/>
        <v>2</v>
      </c>
      <c r="BJ19" s="31">
        <f t="shared" si="26"/>
        <v>2</v>
      </c>
      <c r="BK19" s="47">
        <f t="shared" si="27"/>
        <v>2</v>
      </c>
    </row>
    <row r="20" spans="2:63" x14ac:dyDescent="0.25">
      <c r="B20" s="4" t="s">
        <v>1</v>
      </c>
      <c r="C20" s="4">
        <f>SUM(C11:C19)</f>
        <v>36</v>
      </c>
      <c r="D20" s="4"/>
      <c r="E20" s="2"/>
      <c r="F20" s="6">
        <f>SUM(F11:F19)</f>
        <v>65</v>
      </c>
      <c r="G20" s="6">
        <f>SUM(G11:G19)</f>
        <v>55</v>
      </c>
      <c r="H20" s="6">
        <f>SUM(H11:H19)</f>
        <v>61</v>
      </c>
      <c r="I20" s="6">
        <f>SUM(I11:I19)</f>
        <v>66</v>
      </c>
      <c r="J20" s="2"/>
      <c r="K20" s="6">
        <f>SUM(K11:K19)</f>
        <v>53</v>
      </c>
      <c r="L20" s="6">
        <f>SUM(L11:L19)</f>
        <v>46</v>
      </c>
      <c r="M20" s="6">
        <f>SUM(M11:M19)</f>
        <v>52</v>
      </c>
      <c r="N20" s="6">
        <f>SUM(N11:N19)</f>
        <v>52</v>
      </c>
      <c r="O20" s="9"/>
      <c r="P20" s="3" t="s">
        <v>8</v>
      </c>
      <c r="Q20" s="3" t="s">
        <v>29</v>
      </c>
      <c r="R20" s="3"/>
      <c r="S20" s="167"/>
      <c r="T20" s="3" t="s">
        <v>8</v>
      </c>
      <c r="U20" s="15">
        <f>SUM(U11:U19)</f>
        <v>46</v>
      </c>
      <c r="V20" s="3" t="s">
        <v>8</v>
      </c>
      <c r="W20" s="3" t="s">
        <v>29</v>
      </c>
      <c r="X20" s="3"/>
      <c r="Y20" s="3" t="s">
        <v>8</v>
      </c>
      <c r="Z20" s="15">
        <f>SUM(Z11:Z19)</f>
        <v>45</v>
      </c>
      <c r="AA20" s="3" t="s">
        <v>8</v>
      </c>
      <c r="AB20" s="3" t="s">
        <v>29</v>
      </c>
      <c r="AC20" s="3"/>
      <c r="AD20" s="3" t="s">
        <v>8</v>
      </c>
      <c r="AE20" s="15">
        <f>SUM(AE11:AE19)</f>
        <v>51</v>
      </c>
      <c r="AF20" s="3" t="s">
        <v>8</v>
      </c>
      <c r="AG20" s="3" t="s">
        <v>29</v>
      </c>
      <c r="AH20" s="3"/>
      <c r="AI20" s="167"/>
      <c r="AJ20" s="3" t="s">
        <v>8</v>
      </c>
      <c r="AK20" s="15">
        <f>SUM(AK11:AK19)</f>
        <v>47</v>
      </c>
      <c r="AL20" s="2"/>
      <c r="AM20" s="2"/>
      <c r="AN20" s="6" t="s">
        <v>8</v>
      </c>
      <c r="AO20" s="6" t="s">
        <v>8</v>
      </c>
      <c r="AP20" s="6"/>
      <c r="AQ20" s="167"/>
      <c r="AR20" s="167"/>
      <c r="AS20" s="6">
        <f>SUM(AS11:AS19)</f>
        <v>10</v>
      </c>
      <c r="AT20" s="48">
        <f>SUM(AT11:AT19)</f>
        <v>10</v>
      </c>
      <c r="AU20" s="6" t="s">
        <v>8</v>
      </c>
      <c r="AV20" s="6" t="s">
        <v>8</v>
      </c>
      <c r="AW20" s="6"/>
      <c r="AX20" s="6">
        <f>SUM(AX11:AX19)</f>
        <v>14</v>
      </c>
      <c r="AY20" s="48">
        <f>SUM(AY11:AY19)</f>
        <v>14</v>
      </c>
      <c r="AZ20" s="6" t="s">
        <v>8</v>
      </c>
      <c r="BA20" s="6" t="s">
        <v>8</v>
      </c>
      <c r="BB20" s="6"/>
      <c r="BC20" s="6">
        <f>SUM(BC11:BC19)</f>
        <v>7</v>
      </c>
      <c r="BD20" s="48">
        <f>SUM(BD11:BD19)</f>
        <v>7</v>
      </c>
      <c r="BE20" s="6" t="s">
        <v>8</v>
      </c>
      <c r="BF20" s="6" t="s">
        <v>8</v>
      </c>
      <c r="BG20" s="6"/>
      <c r="BH20" s="6"/>
      <c r="BI20" s="6"/>
      <c r="BJ20" s="6">
        <f>SUM(BJ11:BJ19)</f>
        <v>11</v>
      </c>
      <c r="BK20" s="48">
        <f>SUM(BK11:BK19)</f>
        <v>11</v>
      </c>
    </row>
    <row r="21" spans="2:63" x14ac:dyDescent="0.25">
      <c r="B21" s="29">
        <v>10</v>
      </c>
      <c r="C21" s="29">
        <f>'DAY 1 INPUT'!C16</f>
        <v>3</v>
      </c>
      <c r="D21" s="30">
        <f>'DAY 1 INPUT'!D16</f>
        <v>15</v>
      </c>
      <c r="E21" s="2"/>
      <c r="F21" s="119">
        <f>'DAY 1 INPUT'!F16</f>
        <v>5</v>
      </c>
      <c r="G21" s="119">
        <f>'DAY 1 INPUT'!G16</f>
        <v>4</v>
      </c>
      <c r="H21" s="119">
        <f>'DAY 1 INPUT'!H16</f>
        <v>5</v>
      </c>
      <c r="I21" s="119">
        <f>'DAY 1 INPUT'!I16</f>
        <v>5</v>
      </c>
      <c r="J21" s="2"/>
      <c r="K21" s="31">
        <f t="shared" ref="K21:K29" si="28">IF(F21-C21 &gt;2,C21+2,F21)</f>
        <v>5</v>
      </c>
      <c r="L21" s="31">
        <f t="shared" ref="L21:L29" si="29">IF(G21-C21 &gt;2,C21+2,G21)</f>
        <v>4</v>
      </c>
      <c r="M21" s="31">
        <f t="shared" ref="M21:M29" si="30">IF(H21-C21 &gt;2,C21+2,H21)</f>
        <v>5</v>
      </c>
      <c r="N21" s="31">
        <f t="shared" ref="N21:N29" si="31">IF(I21-C21 &gt;2,C21+2,I21)</f>
        <v>5</v>
      </c>
      <c r="O21" s="9"/>
      <c r="P21" s="3">
        <f>IF(K5=D21,1,0)</f>
        <v>0</v>
      </c>
      <c r="Q21" s="3">
        <f>IF(K5&gt;D21,1,0)</f>
        <v>1</v>
      </c>
      <c r="R21" s="3">
        <f>IF(K5&gt;D21+17,1,0)</f>
        <v>1</v>
      </c>
      <c r="S21" s="167">
        <f>IF(K5&gt;D21+35,1,0)</f>
        <v>0</v>
      </c>
      <c r="T21" s="3">
        <f t="shared" ref="T21:T29" si="32">SUM(P21:S21)+C21</f>
        <v>5</v>
      </c>
      <c r="U21" s="15">
        <f t="shared" ref="U21:U29" si="33">(F21-T21)+C21</f>
        <v>3</v>
      </c>
      <c r="V21" s="3">
        <f>IF(L5=D21,1,0)</f>
        <v>0</v>
      </c>
      <c r="W21" s="3">
        <f>IF(L5&gt;D21,1,0)</f>
        <v>1</v>
      </c>
      <c r="X21" s="3">
        <f>IF(L5&gt;D21+17,1,0)</f>
        <v>0</v>
      </c>
      <c r="Y21" s="3">
        <f t="shared" ref="Y21:Y29" si="34">SUM(V21:X21)+C21</f>
        <v>4</v>
      </c>
      <c r="Z21" s="15">
        <f t="shared" ref="Z21:Z29" si="35">(G21-Y21)+C21</f>
        <v>3</v>
      </c>
      <c r="AA21" s="3">
        <f>IF(M5=D21,1,0)</f>
        <v>0</v>
      </c>
      <c r="AB21" s="3">
        <f>IF(M5&gt;D21,1,0)</f>
        <v>1</v>
      </c>
      <c r="AC21" s="3">
        <f>IF(M5&gt;D21+17,1,0)</f>
        <v>0</v>
      </c>
      <c r="AD21" s="3">
        <f t="shared" ref="AD21:AD29" si="36">SUM(AA21:AC21)+C21</f>
        <v>4</v>
      </c>
      <c r="AE21" s="15">
        <f t="shared" ref="AE21:AE29" si="37">(H21-AD21)+C21</f>
        <v>4</v>
      </c>
      <c r="AF21" s="3">
        <f>IF(N5=D21,1,0)</f>
        <v>0</v>
      </c>
      <c r="AG21" s="3">
        <f>IF(N5&gt;D21,1,0)</f>
        <v>1</v>
      </c>
      <c r="AH21" s="3">
        <f>IF(N5&gt;D21+17,1,0)</f>
        <v>1</v>
      </c>
      <c r="AI21" s="167">
        <f>IF(N5&gt;D21+35,1,0)</f>
        <v>0</v>
      </c>
      <c r="AJ21" s="3">
        <f t="shared" ref="AJ21:AJ29" si="38">SUM(AF21:AI21)+C21</f>
        <v>5</v>
      </c>
      <c r="AK21" s="15">
        <f t="shared" ref="AK21:AK29" si="39">(I21-AJ21)+C21</f>
        <v>3</v>
      </c>
      <c r="AL21" s="2"/>
      <c r="AM21" s="2"/>
      <c r="AN21" s="31">
        <f xml:space="preserve"> IF( K5-D21&lt;0,-1,0)</f>
        <v>0</v>
      </c>
      <c r="AO21" s="31">
        <f xml:space="preserve"> IF(K5-D21&gt;17,C21+2,C21+1)</f>
        <v>5</v>
      </c>
      <c r="AP21" s="31">
        <f t="shared" ref="AP21:AP29" si="40">(AO21+2)-F21</f>
        <v>2</v>
      </c>
      <c r="AQ21" s="168">
        <f t="shared" ref="AQ21:AQ29" si="41">IF(D21&lt;3,1,0)</f>
        <v>0</v>
      </c>
      <c r="AR21" s="168">
        <f t="shared" ref="AR21:AR29" si="42">IF(AP21+AQ21&gt;0,AP21+AQ21,0)</f>
        <v>2</v>
      </c>
      <c r="AS21" s="31">
        <f t="shared" ref="AS21:AS29" si="43" xml:space="preserve"> IF(AR21&lt;0, 0, AR21+AN21)</f>
        <v>2</v>
      </c>
      <c r="AT21" s="47">
        <f t="shared" ref="AT21:AT29" si="44">IF(AS21&lt;0,0,AS21)</f>
        <v>2</v>
      </c>
      <c r="AU21" s="31">
        <f xml:space="preserve"> IF( L5-D21&lt;0,-1,0)</f>
        <v>0</v>
      </c>
      <c r="AV21" s="31">
        <f xml:space="preserve"> IF(L5-D21&gt;17,C21+2,C21+1)</f>
        <v>4</v>
      </c>
      <c r="AW21" s="31">
        <f t="shared" ref="AW21:AW29" si="45">(AV21+2)-G21</f>
        <v>2</v>
      </c>
      <c r="AX21" s="31">
        <f t="shared" ref="AX21:AX29" si="46" xml:space="preserve"> IF(AW21&lt;0, 0, AW21+AU21)</f>
        <v>2</v>
      </c>
      <c r="AY21" s="47">
        <f t="shared" ref="AY21:AY29" si="47">IF(AX21&lt;0,0,AX21)</f>
        <v>2</v>
      </c>
      <c r="AZ21" s="31">
        <f xml:space="preserve"> IF( M5-D21&lt;0,-1,0)</f>
        <v>0</v>
      </c>
      <c r="BA21" s="31">
        <f xml:space="preserve"> IF(M5-D21&gt;17,C21+2,C21+1)</f>
        <v>4</v>
      </c>
      <c r="BB21" s="31">
        <f t="shared" ref="BB21:BB29" si="48">(BA21+2)-H21</f>
        <v>1</v>
      </c>
      <c r="BC21" s="31">
        <f t="shared" ref="BC21:BC29" si="49">IF(BB21&lt;0,0,BB21+AZ21)</f>
        <v>1</v>
      </c>
      <c r="BD21" s="47">
        <f t="shared" ref="BD21:BD29" si="50">IF(BC21&lt;0,0,BC21)</f>
        <v>1</v>
      </c>
      <c r="BE21" s="31">
        <f xml:space="preserve"> IF( N5-D21&lt;0,-1,0)</f>
        <v>0</v>
      </c>
      <c r="BF21" s="31">
        <f xml:space="preserve"> IF(N5-D21&gt;17,C21+2,C21+1)</f>
        <v>5</v>
      </c>
      <c r="BG21" s="31">
        <f t="shared" ref="BG21:BG29" si="51">(BF21+2)-I21</f>
        <v>2</v>
      </c>
      <c r="BH21" s="168">
        <f t="shared" ref="BH21:BH29" si="52">IF(D21&lt;3,1,0)</f>
        <v>0</v>
      </c>
      <c r="BI21" s="168">
        <f t="shared" ref="BI21:BI29" si="53">IF(BG21+BH21&gt;0,BG21+BH21,0)</f>
        <v>2</v>
      </c>
      <c r="BJ21" s="31">
        <f t="shared" ref="BJ21:BJ29" si="54" xml:space="preserve"> IF(BI21&lt;0, 0, BI21+BE21)</f>
        <v>2</v>
      </c>
      <c r="BK21" s="47">
        <f t="shared" ref="BK21:BK29" si="55">IF(BJ21&lt;0,0,BJ21)</f>
        <v>2</v>
      </c>
    </row>
    <row r="22" spans="2:63" x14ac:dyDescent="0.25">
      <c r="B22" s="4">
        <v>11</v>
      </c>
      <c r="C22" s="29">
        <f>'DAY 1 INPUT'!C17</f>
        <v>4</v>
      </c>
      <c r="D22" s="30">
        <f>'DAY 1 INPUT'!D17</f>
        <v>13</v>
      </c>
      <c r="E22" s="2"/>
      <c r="F22" s="119">
        <f>'DAY 1 INPUT'!F17</f>
        <v>8</v>
      </c>
      <c r="G22" s="119">
        <f>'DAY 1 INPUT'!G17</f>
        <v>4</v>
      </c>
      <c r="H22" s="119">
        <f>'DAY 1 INPUT'!H17</f>
        <v>5</v>
      </c>
      <c r="I22" s="119">
        <f>'DAY 1 INPUT'!I17</f>
        <v>7</v>
      </c>
      <c r="J22" s="2"/>
      <c r="K22" s="6">
        <f t="shared" si="28"/>
        <v>6</v>
      </c>
      <c r="L22" s="6">
        <f t="shared" si="29"/>
        <v>4</v>
      </c>
      <c r="M22" s="6">
        <f t="shared" si="30"/>
        <v>5</v>
      </c>
      <c r="N22" s="6">
        <f t="shared" si="31"/>
        <v>6</v>
      </c>
      <c r="O22" s="9"/>
      <c r="P22" s="3">
        <f>IF(K5=D22,1,0)</f>
        <v>0</v>
      </c>
      <c r="Q22" s="3">
        <f>IF(K5&gt;D22,1,0)</f>
        <v>1</v>
      </c>
      <c r="R22" s="3">
        <f>IF(K5&gt;D22+17,1,0)</f>
        <v>1</v>
      </c>
      <c r="S22" s="167">
        <f>IF(K5&gt;D22+35,1,0)</f>
        <v>0</v>
      </c>
      <c r="T22" s="3">
        <f t="shared" si="32"/>
        <v>6</v>
      </c>
      <c r="U22" s="15">
        <f t="shared" si="33"/>
        <v>6</v>
      </c>
      <c r="V22" s="3">
        <f>IF(L5=D22,1,0)</f>
        <v>0</v>
      </c>
      <c r="W22" s="3">
        <f>IF(L5&gt;D22,1,0)</f>
        <v>1</v>
      </c>
      <c r="X22" s="3">
        <f>IF(L5&gt;D22+17,1,0)</f>
        <v>0</v>
      </c>
      <c r="Y22" s="3">
        <f t="shared" si="34"/>
        <v>5</v>
      </c>
      <c r="Z22" s="15">
        <f t="shared" si="35"/>
        <v>3</v>
      </c>
      <c r="AA22" s="3">
        <f>IF(M5=D22,1,0)</f>
        <v>0</v>
      </c>
      <c r="AB22" s="3">
        <f>IF(M5&gt;D22,1,0)</f>
        <v>1</v>
      </c>
      <c r="AC22" s="3">
        <f>IF(M5&gt;D22+17,1,0)</f>
        <v>0</v>
      </c>
      <c r="AD22" s="3">
        <f t="shared" si="36"/>
        <v>5</v>
      </c>
      <c r="AE22" s="15">
        <f t="shared" si="37"/>
        <v>4</v>
      </c>
      <c r="AF22" s="3">
        <f>IF(N5=D22,1,0)</f>
        <v>0</v>
      </c>
      <c r="AG22" s="3">
        <f>IF(N5&gt;D22,1,0)</f>
        <v>1</v>
      </c>
      <c r="AH22" s="3">
        <f>IF(N5&gt;D22+17,1,0)</f>
        <v>1</v>
      </c>
      <c r="AI22" s="167">
        <f>IF(N5&gt;D22+35,1,0)</f>
        <v>0</v>
      </c>
      <c r="AJ22" s="3">
        <f t="shared" si="38"/>
        <v>6</v>
      </c>
      <c r="AK22" s="15">
        <f t="shared" si="39"/>
        <v>5</v>
      </c>
      <c r="AL22" s="2"/>
      <c r="AM22" s="2"/>
      <c r="AN22" s="6">
        <f xml:space="preserve"> IF( K5-D22&lt;0,-1,0)</f>
        <v>0</v>
      </c>
      <c r="AO22" s="6">
        <f xml:space="preserve"> IF(K5-D22&gt;17,C22+2,C22+1)</f>
        <v>6</v>
      </c>
      <c r="AP22" s="6">
        <f t="shared" si="40"/>
        <v>0</v>
      </c>
      <c r="AQ22" s="168">
        <f t="shared" si="41"/>
        <v>0</v>
      </c>
      <c r="AR22" s="168">
        <f t="shared" si="42"/>
        <v>0</v>
      </c>
      <c r="AS22" s="31">
        <f t="shared" si="43"/>
        <v>0</v>
      </c>
      <c r="AT22" s="47">
        <f t="shared" si="44"/>
        <v>0</v>
      </c>
      <c r="AU22" s="6">
        <f xml:space="preserve"> IF( L5-D22&lt;0,-1,0)</f>
        <v>0</v>
      </c>
      <c r="AV22" s="6">
        <f xml:space="preserve"> IF(L5-D22&gt;17,C22+2,C22+1)</f>
        <v>5</v>
      </c>
      <c r="AW22" s="6">
        <f t="shared" si="45"/>
        <v>3</v>
      </c>
      <c r="AX22" s="6">
        <f t="shared" si="46"/>
        <v>3</v>
      </c>
      <c r="AY22" s="47">
        <f t="shared" si="47"/>
        <v>3</v>
      </c>
      <c r="AZ22" s="6">
        <f xml:space="preserve"> IF( M5-D22&lt;0,-1,0)</f>
        <v>0</v>
      </c>
      <c r="BA22" s="6">
        <f xml:space="preserve"> IF(M5-D22&gt;17,C22+2,C22+1)</f>
        <v>5</v>
      </c>
      <c r="BB22" s="6">
        <f t="shared" si="48"/>
        <v>2</v>
      </c>
      <c r="BC22" s="6">
        <f t="shared" si="49"/>
        <v>2</v>
      </c>
      <c r="BD22" s="47">
        <f t="shared" si="50"/>
        <v>2</v>
      </c>
      <c r="BE22" s="6">
        <f xml:space="preserve"> IF( N5-D22&lt;0,-1,0)</f>
        <v>0</v>
      </c>
      <c r="BF22" s="6">
        <f xml:space="preserve"> IF(N5-D22&gt;17,C22+2,C22+1)</f>
        <v>6</v>
      </c>
      <c r="BG22" s="6">
        <f t="shared" si="51"/>
        <v>1</v>
      </c>
      <c r="BH22" s="168">
        <f t="shared" si="52"/>
        <v>0</v>
      </c>
      <c r="BI22" s="168">
        <f t="shared" si="53"/>
        <v>1</v>
      </c>
      <c r="BJ22" s="31">
        <f t="shared" si="54"/>
        <v>1</v>
      </c>
      <c r="BK22" s="47">
        <f t="shared" si="55"/>
        <v>1</v>
      </c>
    </row>
    <row r="23" spans="2:63" x14ac:dyDescent="0.25">
      <c r="B23" s="29">
        <v>12</v>
      </c>
      <c r="C23" s="29">
        <f>'DAY 1 INPUT'!C18</f>
        <v>4</v>
      </c>
      <c r="D23" s="30">
        <f>'DAY 1 INPUT'!D18</f>
        <v>3</v>
      </c>
      <c r="E23" s="2"/>
      <c r="F23" s="119">
        <f>'DAY 1 INPUT'!F18</f>
        <v>10</v>
      </c>
      <c r="G23" s="119">
        <f>'DAY 1 INPUT'!G18</f>
        <v>6</v>
      </c>
      <c r="H23" s="119">
        <f>'DAY 1 INPUT'!H18</f>
        <v>6</v>
      </c>
      <c r="I23" s="119">
        <f>'DAY 1 INPUT'!I18</f>
        <v>8</v>
      </c>
      <c r="J23" s="2"/>
      <c r="K23" s="31">
        <f t="shared" si="28"/>
        <v>6</v>
      </c>
      <c r="L23" s="31">
        <f t="shared" si="29"/>
        <v>6</v>
      </c>
      <c r="M23" s="31">
        <f t="shared" si="30"/>
        <v>6</v>
      </c>
      <c r="N23" s="31">
        <f t="shared" si="31"/>
        <v>6</v>
      </c>
      <c r="O23" s="9"/>
      <c r="P23" s="3">
        <f>IF(K5=D23,1,0)</f>
        <v>0</v>
      </c>
      <c r="Q23" s="3">
        <f>IF(K5&gt;D23,1,0)</f>
        <v>1</v>
      </c>
      <c r="R23" s="3">
        <f>IF(K5&gt;D23+17,1,0)</f>
        <v>1</v>
      </c>
      <c r="S23" s="167">
        <f>IF(K5&gt;D23+35,1,0)</f>
        <v>0</v>
      </c>
      <c r="T23" s="3">
        <f t="shared" si="32"/>
        <v>6</v>
      </c>
      <c r="U23" s="15">
        <f t="shared" si="33"/>
        <v>8</v>
      </c>
      <c r="V23" s="3">
        <f>IF(L5=D23,1,0)</f>
        <v>0</v>
      </c>
      <c r="W23" s="3">
        <f>IF(L5&gt;D23,1,0)</f>
        <v>1</v>
      </c>
      <c r="X23" s="3">
        <f>IF(L5&gt;D23+17,1,0)</f>
        <v>0</v>
      </c>
      <c r="Y23" s="3">
        <f t="shared" si="34"/>
        <v>5</v>
      </c>
      <c r="Z23" s="15">
        <f t="shared" si="35"/>
        <v>5</v>
      </c>
      <c r="AA23" s="3">
        <f>IF(M5=D23,1,0)</f>
        <v>0</v>
      </c>
      <c r="AB23" s="3">
        <f>IF(M5&gt;D23,1,0)</f>
        <v>1</v>
      </c>
      <c r="AC23" s="3">
        <f>IF(M5&gt;D23+17,1,0)</f>
        <v>0</v>
      </c>
      <c r="AD23" s="3">
        <f t="shared" si="36"/>
        <v>5</v>
      </c>
      <c r="AE23" s="15">
        <f t="shared" si="37"/>
        <v>5</v>
      </c>
      <c r="AF23" s="3">
        <f>IF(N5=D23,1,0)</f>
        <v>0</v>
      </c>
      <c r="AG23" s="3">
        <f>IF(N5&gt;D23,1,0)</f>
        <v>1</v>
      </c>
      <c r="AH23" s="3">
        <f>IF(N5&gt;D23+17,1,0)</f>
        <v>1</v>
      </c>
      <c r="AI23" s="167">
        <f>IF(N5&gt;D23+35,1,0)</f>
        <v>0</v>
      </c>
      <c r="AJ23" s="3">
        <f t="shared" si="38"/>
        <v>6</v>
      </c>
      <c r="AK23" s="15">
        <f t="shared" si="39"/>
        <v>6</v>
      </c>
      <c r="AL23" s="2"/>
      <c r="AM23" s="2"/>
      <c r="AN23" s="31">
        <f xml:space="preserve"> IF( K5-D23&lt;0,-1,0)</f>
        <v>0</v>
      </c>
      <c r="AO23" s="31">
        <f xml:space="preserve"> IF(K5-D23&gt;17,C23+2,C23+1)</f>
        <v>6</v>
      </c>
      <c r="AP23" s="31">
        <f t="shared" si="40"/>
        <v>-2</v>
      </c>
      <c r="AQ23" s="168">
        <f t="shared" si="41"/>
        <v>0</v>
      </c>
      <c r="AR23" s="168">
        <f t="shared" si="42"/>
        <v>0</v>
      </c>
      <c r="AS23" s="31">
        <f t="shared" si="43"/>
        <v>0</v>
      </c>
      <c r="AT23" s="47">
        <f t="shared" si="44"/>
        <v>0</v>
      </c>
      <c r="AU23" s="31">
        <f xml:space="preserve"> IF( L5-D23&lt;0,-1,0)</f>
        <v>0</v>
      </c>
      <c r="AV23" s="31">
        <f xml:space="preserve"> IF(L5-D23&gt;17,C23+2,C23+1)</f>
        <v>5</v>
      </c>
      <c r="AW23" s="31">
        <f t="shared" si="45"/>
        <v>1</v>
      </c>
      <c r="AX23" s="31">
        <f t="shared" si="46"/>
        <v>1</v>
      </c>
      <c r="AY23" s="47">
        <f t="shared" si="47"/>
        <v>1</v>
      </c>
      <c r="AZ23" s="31">
        <f xml:space="preserve"> IF( M5-D23&lt;0,-1,0)</f>
        <v>0</v>
      </c>
      <c r="BA23" s="31">
        <f xml:space="preserve"> IF(M5-D23&gt;17,C23+2,C23+1)</f>
        <v>5</v>
      </c>
      <c r="BB23" s="31">
        <f t="shared" si="48"/>
        <v>1</v>
      </c>
      <c r="BC23" s="31">
        <f t="shared" si="49"/>
        <v>1</v>
      </c>
      <c r="BD23" s="47">
        <f t="shared" si="50"/>
        <v>1</v>
      </c>
      <c r="BE23" s="31">
        <f xml:space="preserve"> IF( N5-D23&lt;0,-1,0)</f>
        <v>0</v>
      </c>
      <c r="BF23" s="31">
        <f xml:space="preserve"> IF(N5-D23&gt;17,C23+2,C23+1)</f>
        <v>6</v>
      </c>
      <c r="BG23" s="31">
        <f t="shared" si="51"/>
        <v>0</v>
      </c>
      <c r="BH23" s="168">
        <f t="shared" si="52"/>
        <v>0</v>
      </c>
      <c r="BI23" s="168">
        <f t="shared" si="53"/>
        <v>0</v>
      </c>
      <c r="BJ23" s="31">
        <f t="shared" si="54"/>
        <v>0</v>
      </c>
      <c r="BK23" s="47">
        <f t="shared" si="55"/>
        <v>0</v>
      </c>
    </row>
    <row r="24" spans="2:63" x14ac:dyDescent="0.25">
      <c r="B24" s="14">
        <v>13</v>
      </c>
      <c r="C24" s="29">
        <f>'DAY 1 INPUT'!C19</f>
        <v>4</v>
      </c>
      <c r="D24" s="30">
        <f>'DAY 1 INPUT'!D19</f>
        <v>7</v>
      </c>
      <c r="E24" s="23"/>
      <c r="F24" s="119">
        <f>'DAY 1 INPUT'!F19</f>
        <v>5</v>
      </c>
      <c r="G24" s="119">
        <f>'DAY 1 INPUT'!G19</f>
        <v>6</v>
      </c>
      <c r="H24" s="119">
        <f>'DAY 1 INPUT'!H19</f>
        <v>8</v>
      </c>
      <c r="I24" s="119">
        <f>'DAY 1 INPUT'!I19</f>
        <v>9</v>
      </c>
      <c r="J24" s="2"/>
      <c r="K24" s="6">
        <f t="shared" si="28"/>
        <v>5</v>
      </c>
      <c r="L24" s="6">
        <f t="shared" si="29"/>
        <v>6</v>
      </c>
      <c r="M24" s="6">
        <f t="shared" si="30"/>
        <v>6</v>
      </c>
      <c r="N24" s="6">
        <f t="shared" si="31"/>
        <v>6</v>
      </c>
      <c r="O24" s="9"/>
      <c r="P24" s="3">
        <f>IF(K5=D24,1,0)</f>
        <v>0</v>
      </c>
      <c r="Q24" s="3">
        <f>IF(K5&gt;D24,1,0)</f>
        <v>1</v>
      </c>
      <c r="R24" s="3">
        <f>IF(K5&gt;D24+17,1,0)</f>
        <v>1</v>
      </c>
      <c r="S24" s="167">
        <f>IF(K5&gt;D24+35,1,0)</f>
        <v>0</v>
      </c>
      <c r="T24" s="3">
        <f t="shared" si="32"/>
        <v>6</v>
      </c>
      <c r="U24" s="15">
        <f t="shared" si="33"/>
        <v>3</v>
      </c>
      <c r="V24" s="3">
        <f>IF(L5=D24,1,0)</f>
        <v>0</v>
      </c>
      <c r="W24" s="3">
        <f>IF(L5&gt;D24,1,0)</f>
        <v>1</v>
      </c>
      <c r="X24" s="3">
        <f>IF(L5&gt;D24+17,1,0)</f>
        <v>0</v>
      </c>
      <c r="Y24" s="3">
        <f t="shared" si="34"/>
        <v>5</v>
      </c>
      <c r="Z24" s="15">
        <f t="shared" si="35"/>
        <v>5</v>
      </c>
      <c r="AA24" s="3">
        <f>IF(M5=D24,1,0)</f>
        <v>0</v>
      </c>
      <c r="AB24" s="3">
        <f>IF(M5&gt;D24,1,0)</f>
        <v>1</v>
      </c>
      <c r="AC24" s="3">
        <f>IF(M5&gt;D24+17,1,0)</f>
        <v>0</v>
      </c>
      <c r="AD24" s="3">
        <f t="shared" si="36"/>
        <v>5</v>
      </c>
      <c r="AE24" s="15">
        <f t="shared" si="37"/>
        <v>7</v>
      </c>
      <c r="AF24" s="3">
        <f>IF(N5=D24,1,0)</f>
        <v>0</v>
      </c>
      <c r="AG24" s="3">
        <f>IF(N5&gt;D24,1,0)</f>
        <v>1</v>
      </c>
      <c r="AH24" s="3">
        <f>IF(N5&gt;D24+17,1,0)</f>
        <v>1</v>
      </c>
      <c r="AI24" s="167">
        <f>IF(N5&gt;D24+35,1,0)</f>
        <v>0</v>
      </c>
      <c r="AJ24" s="3">
        <f t="shared" si="38"/>
        <v>6</v>
      </c>
      <c r="AK24" s="15">
        <f t="shared" si="39"/>
        <v>7</v>
      </c>
      <c r="AL24" s="2"/>
      <c r="AM24" s="2"/>
      <c r="AN24" s="6">
        <f xml:space="preserve"> IF( K5-D24&lt;0,-1,0)</f>
        <v>0</v>
      </c>
      <c r="AO24" s="6">
        <f xml:space="preserve"> IF(K5-D24&gt;17,C24+2,C24+1)</f>
        <v>6</v>
      </c>
      <c r="AP24" s="6">
        <f t="shared" si="40"/>
        <v>3</v>
      </c>
      <c r="AQ24" s="168">
        <f t="shared" si="41"/>
        <v>0</v>
      </c>
      <c r="AR24" s="168">
        <f t="shared" si="42"/>
        <v>3</v>
      </c>
      <c r="AS24" s="31">
        <f t="shared" si="43"/>
        <v>3</v>
      </c>
      <c r="AT24" s="47">
        <f t="shared" si="44"/>
        <v>3</v>
      </c>
      <c r="AU24" s="6">
        <f xml:space="preserve"> IF( L5-D24&lt;0,-1,0)</f>
        <v>0</v>
      </c>
      <c r="AV24" s="6">
        <f xml:space="preserve"> IF(L5-D24&gt;17,C24+2,C24+1)</f>
        <v>5</v>
      </c>
      <c r="AW24" s="6">
        <f t="shared" si="45"/>
        <v>1</v>
      </c>
      <c r="AX24" s="6">
        <f t="shared" si="46"/>
        <v>1</v>
      </c>
      <c r="AY24" s="47">
        <f t="shared" si="47"/>
        <v>1</v>
      </c>
      <c r="AZ24" s="6">
        <f xml:space="preserve"> IF( M5-D24&lt;0,-1,0)</f>
        <v>0</v>
      </c>
      <c r="BA24" s="6">
        <f xml:space="preserve"> IF(M5-D24&gt;17,C24+2,C24+1)</f>
        <v>5</v>
      </c>
      <c r="BB24" s="6">
        <f t="shared" si="48"/>
        <v>-1</v>
      </c>
      <c r="BC24" s="6">
        <f t="shared" si="49"/>
        <v>0</v>
      </c>
      <c r="BD24" s="47">
        <f t="shared" si="50"/>
        <v>0</v>
      </c>
      <c r="BE24" s="6">
        <f xml:space="preserve"> IF( N5-D24&lt;0,-1,0)</f>
        <v>0</v>
      </c>
      <c r="BF24" s="6">
        <f xml:space="preserve"> IF(N5-D24&gt;17,C24+2,C24+1)</f>
        <v>6</v>
      </c>
      <c r="BG24" s="6">
        <f t="shared" si="51"/>
        <v>-1</v>
      </c>
      <c r="BH24" s="168">
        <f t="shared" si="52"/>
        <v>0</v>
      </c>
      <c r="BI24" s="168">
        <f t="shared" si="53"/>
        <v>0</v>
      </c>
      <c r="BJ24" s="31">
        <f t="shared" si="54"/>
        <v>0</v>
      </c>
      <c r="BK24" s="47">
        <f t="shared" si="55"/>
        <v>0</v>
      </c>
    </row>
    <row r="25" spans="2:63" x14ac:dyDescent="0.25">
      <c r="B25" s="29">
        <v>14</v>
      </c>
      <c r="C25" s="29">
        <f>'DAY 1 INPUT'!C20</f>
        <v>3</v>
      </c>
      <c r="D25" s="30">
        <f>'DAY 1 INPUT'!D20</f>
        <v>9</v>
      </c>
      <c r="E25" s="2"/>
      <c r="F25" s="119">
        <f>'DAY 1 INPUT'!F20</f>
        <v>7</v>
      </c>
      <c r="G25" s="119">
        <f>'DAY 1 INPUT'!G20</f>
        <v>5</v>
      </c>
      <c r="H25" s="119">
        <f>'DAY 1 INPUT'!H20</f>
        <v>5</v>
      </c>
      <c r="I25" s="119">
        <f>'DAY 1 INPUT'!I20</f>
        <v>4</v>
      </c>
      <c r="J25" s="2"/>
      <c r="K25" s="31">
        <f t="shared" si="28"/>
        <v>5</v>
      </c>
      <c r="L25" s="31">
        <f t="shared" si="29"/>
        <v>5</v>
      </c>
      <c r="M25" s="31">
        <f t="shared" si="30"/>
        <v>5</v>
      </c>
      <c r="N25" s="31">
        <f t="shared" si="31"/>
        <v>4</v>
      </c>
      <c r="O25" s="9"/>
      <c r="P25" s="3">
        <f>IF(K5=D25,1,0)</f>
        <v>0</v>
      </c>
      <c r="Q25" s="3">
        <f>IF(K5&gt;D25,1,0)</f>
        <v>1</v>
      </c>
      <c r="R25" s="3">
        <f>IF(K5&gt;D25+17,1,0)</f>
        <v>1</v>
      </c>
      <c r="S25" s="167">
        <f>IF(K5&gt;D25+35,1,0)</f>
        <v>0</v>
      </c>
      <c r="T25" s="3">
        <f t="shared" si="32"/>
        <v>5</v>
      </c>
      <c r="U25" s="15">
        <f t="shared" si="33"/>
        <v>5</v>
      </c>
      <c r="V25" s="3">
        <f>IF(L5=D25,1,0)</f>
        <v>0</v>
      </c>
      <c r="W25" s="3">
        <f>IF(L5&gt;D25,1,0)</f>
        <v>1</v>
      </c>
      <c r="X25" s="3">
        <f>IF(L5&gt;D25+17,1,0)</f>
        <v>0</v>
      </c>
      <c r="Y25" s="3">
        <f t="shared" si="34"/>
        <v>4</v>
      </c>
      <c r="Z25" s="15">
        <f t="shared" si="35"/>
        <v>4</v>
      </c>
      <c r="AA25" s="3">
        <f>IF(M5=D25,1,0)</f>
        <v>0</v>
      </c>
      <c r="AB25" s="3">
        <f>IF(M5&gt;D25,1,0)</f>
        <v>1</v>
      </c>
      <c r="AC25" s="3">
        <f>IF(M5&gt;D25+17,1,0)</f>
        <v>0</v>
      </c>
      <c r="AD25" s="3">
        <f t="shared" si="36"/>
        <v>4</v>
      </c>
      <c r="AE25" s="15">
        <f t="shared" si="37"/>
        <v>4</v>
      </c>
      <c r="AF25" s="3">
        <f>IF(N5=D25,1,0)</f>
        <v>0</v>
      </c>
      <c r="AG25" s="3">
        <f>IF(N5&gt;D25,1,0)</f>
        <v>1</v>
      </c>
      <c r="AH25" s="3">
        <f>IF(N5&gt;D25+17,1,0)</f>
        <v>1</v>
      </c>
      <c r="AI25" s="167">
        <f>IF(N5&gt;D25+35,1,0)</f>
        <v>0</v>
      </c>
      <c r="AJ25" s="3">
        <f t="shared" si="38"/>
        <v>5</v>
      </c>
      <c r="AK25" s="15">
        <f t="shared" si="39"/>
        <v>2</v>
      </c>
      <c r="AL25" s="2"/>
      <c r="AM25" s="2"/>
      <c r="AN25" s="31">
        <f xml:space="preserve"> IF( K5-D25&lt;0,-1,0)</f>
        <v>0</v>
      </c>
      <c r="AO25" s="31">
        <f xml:space="preserve"> IF(K5-D25&gt;17,C25+2,C25+1)</f>
        <v>5</v>
      </c>
      <c r="AP25" s="31">
        <f t="shared" si="40"/>
        <v>0</v>
      </c>
      <c r="AQ25" s="168">
        <f t="shared" si="41"/>
        <v>0</v>
      </c>
      <c r="AR25" s="168">
        <f t="shared" si="42"/>
        <v>0</v>
      </c>
      <c r="AS25" s="31">
        <f t="shared" si="43"/>
        <v>0</v>
      </c>
      <c r="AT25" s="47">
        <f t="shared" si="44"/>
        <v>0</v>
      </c>
      <c r="AU25" s="31">
        <f xml:space="preserve"> IF( L5-D25&lt;0,-1,0)</f>
        <v>0</v>
      </c>
      <c r="AV25" s="31">
        <f xml:space="preserve"> IF(L5-D25&gt;17,C25+2,C25+1)</f>
        <v>4</v>
      </c>
      <c r="AW25" s="31">
        <f t="shared" si="45"/>
        <v>1</v>
      </c>
      <c r="AX25" s="31">
        <f t="shared" si="46"/>
        <v>1</v>
      </c>
      <c r="AY25" s="47">
        <f t="shared" si="47"/>
        <v>1</v>
      </c>
      <c r="AZ25" s="31">
        <f xml:space="preserve"> IF( M5-D25&lt;0,-1,0)</f>
        <v>0</v>
      </c>
      <c r="BA25" s="31">
        <f xml:space="preserve"> IF(M5-D25&gt;17,C25+2,C25+1)</f>
        <v>4</v>
      </c>
      <c r="BB25" s="31">
        <f t="shared" si="48"/>
        <v>1</v>
      </c>
      <c r="BC25" s="31">
        <f t="shared" si="49"/>
        <v>1</v>
      </c>
      <c r="BD25" s="47">
        <f t="shared" si="50"/>
        <v>1</v>
      </c>
      <c r="BE25" s="31">
        <f xml:space="preserve"> IF( N5-D25&lt;0,-1,0)</f>
        <v>0</v>
      </c>
      <c r="BF25" s="31">
        <f xml:space="preserve"> IF(N5-D25&gt;17,C25+2,C25+1)</f>
        <v>5</v>
      </c>
      <c r="BG25" s="31">
        <f t="shared" si="51"/>
        <v>3</v>
      </c>
      <c r="BH25" s="168">
        <f t="shared" si="52"/>
        <v>0</v>
      </c>
      <c r="BI25" s="168">
        <f t="shared" si="53"/>
        <v>3</v>
      </c>
      <c r="BJ25" s="31">
        <f t="shared" si="54"/>
        <v>3</v>
      </c>
      <c r="BK25" s="47">
        <f t="shared" si="55"/>
        <v>3</v>
      </c>
    </row>
    <row r="26" spans="2:63" x14ac:dyDescent="0.25">
      <c r="B26" s="4">
        <v>15</v>
      </c>
      <c r="C26" s="29">
        <f>'DAY 1 INPUT'!C21</f>
        <v>5</v>
      </c>
      <c r="D26" s="30">
        <f>'DAY 1 INPUT'!D21</f>
        <v>1</v>
      </c>
      <c r="E26" s="2"/>
      <c r="F26" s="119">
        <f>'DAY 1 INPUT'!F21</f>
        <v>10</v>
      </c>
      <c r="G26" s="119">
        <f>'DAY 1 INPUT'!G21</f>
        <v>6</v>
      </c>
      <c r="H26" s="119">
        <f>'DAY 1 INPUT'!H21</f>
        <v>8</v>
      </c>
      <c r="I26" s="119">
        <f>'DAY 1 INPUT'!I21</f>
        <v>7</v>
      </c>
      <c r="J26" s="2"/>
      <c r="K26" s="6">
        <f t="shared" si="28"/>
        <v>7</v>
      </c>
      <c r="L26" s="6">
        <f t="shared" si="29"/>
        <v>6</v>
      </c>
      <c r="M26" s="6">
        <f t="shared" si="30"/>
        <v>7</v>
      </c>
      <c r="N26" s="6">
        <f t="shared" si="31"/>
        <v>7</v>
      </c>
      <c r="O26" s="9"/>
      <c r="P26" s="3">
        <f>IF(K5=D26,1,0)</f>
        <v>0</v>
      </c>
      <c r="Q26" s="3">
        <f>IF(K5&gt;D26,1,0)</f>
        <v>1</v>
      </c>
      <c r="R26" s="3">
        <f>IF(K5&gt;D26+17,1,0)</f>
        <v>1</v>
      </c>
      <c r="S26" s="167">
        <f>IF(K5&gt;D26+35,1,0)</f>
        <v>1</v>
      </c>
      <c r="T26" s="3">
        <f t="shared" si="32"/>
        <v>8</v>
      </c>
      <c r="U26" s="15">
        <f t="shared" si="33"/>
        <v>7</v>
      </c>
      <c r="V26" s="3">
        <f>IF(L5=D26,1,0)</f>
        <v>0</v>
      </c>
      <c r="W26" s="3">
        <f>IF(L5&gt;D26,1,0)</f>
        <v>1</v>
      </c>
      <c r="X26" s="3">
        <f>IF(L5&gt;D26+17,1,0)</f>
        <v>1</v>
      </c>
      <c r="Y26" s="3">
        <f t="shared" si="34"/>
        <v>7</v>
      </c>
      <c r="Z26" s="15">
        <f t="shared" si="35"/>
        <v>4</v>
      </c>
      <c r="AA26" s="3">
        <f>IF(M5=D26,1,0)</f>
        <v>0</v>
      </c>
      <c r="AB26" s="3">
        <f>IF(M5&gt;D26,1,0)</f>
        <v>1</v>
      </c>
      <c r="AC26" s="3">
        <f>IF(M5&gt;D26+17,1,0)</f>
        <v>1</v>
      </c>
      <c r="AD26" s="3">
        <f t="shared" si="36"/>
        <v>7</v>
      </c>
      <c r="AE26" s="15">
        <f t="shared" si="37"/>
        <v>6</v>
      </c>
      <c r="AF26" s="3">
        <f>IF(N5=D26,1,0)</f>
        <v>0</v>
      </c>
      <c r="AG26" s="3">
        <f>IF(N5&gt;D26,1,0)</f>
        <v>1</v>
      </c>
      <c r="AH26" s="3">
        <f>IF(N5&gt;D26+17,1,0)</f>
        <v>1</v>
      </c>
      <c r="AI26" s="167">
        <f>IF(N5&gt;D26+35,1,0)</f>
        <v>1</v>
      </c>
      <c r="AJ26" s="3">
        <f t="shared" si="38"/>
        <v>8</v>
      </c>
      <c r="AK26" s="15">
        <f t="shared" si="39"/>
        <v>4</v>
      </c>
      <c r="AL26" s="2"/>
      <c r="AM26" s="2"/>
      <c r="AN26" s="6">
        <f xml:space="preserve"> IF(K5-D26&lt;0,-1,0)</f>
        <v>0</v>
      </c>
      <c r="AO26" s="6">
        <f xml:space="preserve"> IF(K5-D26&gt;17,C26+2,C26+1)</f>
        <v>7</v>
      </c>
      <c r="AP26" s="6">
        <f t="shared" si="40"/>
        <v>-1</v>
      </c>
      <c r="AQ26" s="168">
        <f t="shared" si="41"/>
        <v>1</v>
      </c>
      <c r="AR26" s="168">
        <f t="shared" si="42"/>
        <v>0</v>
      </c>
      <c r="AS26" s="31">
        <f t="shared" si="43"/>
        <v>0</v>
      </c>
      <c r="AT26" s="47">
        <f t="shared" si="44"/>
        <v>0</v>
      </c>
      <c r="AU26" s="6">
        <f xml:space="preserve"> IF( L5-D26&lt;0,-1,0)</f>
        <v>0</v>
      </c>
      <c r="AV26" s="6">
        <f xml:space="preserve"> IF(L5-D26&gt;17,C26+2,C26+1)</f>
        <v>7</v>
      </c>
      <c r="AW26" s="6">
        <f t="shared" si="45"/>
        <v>3</v>
      </c>
      <c r="AX26" s="6">
        <f t="shared" si="46"/>
        <v>3</v>
      </c>
      <c r="AY26" s="47">
        <f t="shared" si="47"/>
        <v>3</v>
      </c>
      <c r="AZ26" s="6">
        <f xml:space="preserve"> IF( M5-D26&lt;0,-1,0)</f>
        <v>0</v>
      </c>
      <c r="BA26" s="6">
        <f xml:space="preserve"> IF(M5-D26&gt;17,C26+2,C26+1)</f>
        <v>7</v>
      </c>
      <c r="BB26" s="6">
        <f t="shared" si="48"/>
        <v>1</v>
      </c>
      <c r="BC26" s="6">
        <f t="shared" si="49"/>
        <v>1</v>
      </c>
      <c r="BD26" s="47">
        <f t="shared" si="50"/>
        <v>1</v>
      </c>
      <c r="BE26" s="6">
        <f xml:space="preserve"> IF( N5-D26&lt;0,-1,0)</f>
        <v>0</v>
      </c>
      <c r="BF26" s="6">
        <f xml:space="preserve"> IF(N5-D26&gt;17,C26+2,C26+1)</f>
        <v>7</v>
      </c>
      <c r="BG26" s="6">
        <f t="shared" si="51"/>
        <v>2</v>
      </c>
      <c r="BH26" s="168">
        <f t="shared" si="52"/>
        <v>1</v>
      </c>
      <c r="BI26" s="168">
        <f t="shared" si="53"/>
        <v>3</v>
      </c>
      <c r="BJ26" s="31">
        <f t="shared" si="54"/>
        <v>3</v>
      </c>
      <c r="BK26" s="47">
        <f t="shared" si="55"/>
        <v>3</v>
      </c>
    </row>
    <row r="27" spans="2:63" x14ac:dyDescent="0.25">
      <c r="B27" s="29">
        <v>16</v>
      </c>
      <c r="C27" s="29">
        <f>'DAY 1 INPUT'!C22</f>
        <v>4</v>
      </c>
      <c r="D27" s="30">
        <f>'DAY 1 INPUT'!D22</f>
        <v>17</v>
      </c>
      <c r="E27" s="2"/>
      <c r="F27" s="119">
        <f>'DAY 1 INPUT'!F22</f>
        <v>8</v>
      </c>
      <c r="G27" s="119">
        <f>'DAY 1 INPUT'!G22</f>
        <v>6</v>
      </c>
      <c r="H27" s="119">
        <f>'DAY 1 INPUT'!H22</f>
        <v>4</v>
      </c>
      <c r="I27" s="119">
        <f>'DAY 1 INPUT'!I22</f>
        <v>7</v>
      </c>
      <c r="J27" s="2"/>
      <c r="K27" s="31">
        <f t="shared" si="28"/>
        <v>6</v>
      </c>
      <c r="L27" s="31">
        <f t="shared" si="29"/>
        <v>6</v>
      </c>
      <c r="M27" s="31">
        <f t="shared" si="30"/>
        <v>4</v>
      </c>
      <c r="N27" s="31">
        <f t="shared" si="31"/>
        <v>6</v>
      </c>
      <c r="O27" s="9"/>
      <c r="P27" s="3">
        <f>IF(K5=D27,1,0)</f>
        <v>0</v>
      </c>
      <c r="Q27" s="3">
        <f>IF(K5&gt;D27,1,0)</f>
        <v>1</v>
      </c>
      <c r="R27" s="3">
        <f>IF(K5&gt;D27+17,1,0)</f>
        <v>1</v>
      </c>
      <c r="S27" s="167">
        <f>IF(K5&gt;D27+35,1,0)</f>
        <v>0</v>
      </c>
      <c r="T27" s="3">
        <f t="shared" si="32"/>
        <v>6</v>
      </c>
      <c r="U27" s="15">
        <f t="shared" si="33"/>
        <v>6</v>
      </c>
      <c r="V27" s="3">
        <f>IF(L5=D27,1,0)</f>
        <v>0</v>
      </c>
      <c r="W27" s="3">
        <f>IF(L5&gt;D27,1,0)</f>
        <v>1</v>
      </c>
      <c r="X27" s="3">
        <f>IF(L5&gt;D27+17,1,0)</f>
        <v>0</v>
      </c>
      <c r="Y27" s="3">
        <f t="shared" si="34"/>
        <v>5</v>
      </c>
      <c r="Z27" s="15">
        <f t="shared" si="35"/>
        <v>5</v>
      </c>
      <c r="AA27" s="3">
        <f>IF(M5=D27,1,0)</f>
        <v>0</v>
      </c>
      <c r="AB27" s="3">
        <f>IF(M5&gt;D27,1,0)</f>
        <v>1</v>
      </c>
      <c r="AC27" s="3">
        <f>IF(M5&gt;D27+17,1,0)</f>
        <v>0</v>
      </c>
      <c r="AD27" s="3">
        <f t="shared" si="36"/>
        <v>5</v>
      </c>
      <c r="AE27" s="15">
        <f t="shared" si="37"/>
        <v>3</v>
      </c>
      <c r="AF27" s="3">
        <f>IF(N5=D27,1,0)</f>
        <v>0</v>
      </c>
      <c r="AG27" s="3">
        <f>IF(N5&gt;D27,1,0)</f>
        <v>1</v>
      </c>
      <c r="AH27" s="3">
        <f>IF(N5&gt;D27+17,1,0)</f>
        <v>1</v>
      </c>
      <c r="AI27" s="167">
        <f>IF(N5&gt;D27+35,1,0)</f>
        <v>0</v>
      </c>
      <c r="AJ27" s="3">
        <f t="shared" si="38"/>
        <v>6</v>
      </c>
      <c r="AK27" s="15">
        <f t="shared" si="39"/>
        <v>5</v>
      </c>
      <c r="AL27" s="2"/>
      <c r="AM27" s="2"/>
      <c r="AN27" s="31">
        <f xml:space="preserve"> IF( K5-D27&lt;0,-1,0)</f>
        <v>0</v>
      </c>
      <c r="AO27" s="31">
        <f xml:space="preserve"> IF(K5-D27&gt;17,C27+2,C27+1)</f>
        <v>6</v>
      </c>
      <c r="AP27" s="31">
        <f t="shared" si="40"/>
        <v>0</v>
      </c>
      <c r="AQ27" s="168">
        <f t="shared" si="41"/>
        <v>0</v>
      </c>
      <c r="AR27" s="168">
        <f t="shared" si="42"/>
        <v>0</v>
      </c>
      <c r="AS27" s="31">
        <f t="shared" si="43"/>
        <v>0</v>
      </c>
      <c r="AT27" s="47">
        <f t="shared" si="44"/>
        <v>0</v>
      </c>
      <c r="AU27" s="31">
        <f xml:space="preserve"> IF( L5-D27&lt;0,-1,0)</f>
        <v>0</v>
      </c>
      <c r="AV27" s="31">
        <f xml:space="preserve"> IF(L5-D27&gt;17,C27+2,C27+1)</f>
        <v>5</v>
      </c>
      <c r="AW27" s="31">
        <f t="shared" si="45"/>
        <v>1</v>
      </c>
      <c r="AX27" s="31">
        <f t="shared" si="46"/>
        <v>1</v>
      </c>
      <c r="AY27" s="47">
        <f t="shared" si="47"/>
        <v>1</v>
      </c>
      <c r="AZ27" s="31">
        <f xml:space="preserve"> IF( M5-D27&lt;0,-1,0)</f>
        <v>0</v>
      </c>
      <c r="BA27" s="31">
        <f xml:space="preserve"> IF(M5-D27&gt;17,C27+2,C27+1)</f>
        <v>5</v>
      </c>
      <c r="BB27" s="31">
        <f t="shared" si="48"/>
        <v>3</v>
      </c>
      <c r="BC27" s="31">
        <f t="shared" si="49"/>
        <v>3</v>
      </c>
      <c r="BD27" s="47">
        <f t="shared" si="50"/>
        <v>3</v>
      </c>
      <c r="BE27" s="31">
        <f xml:space="preserve"> IF( N5-D27&lt;0,-1,0)</f>
        <v>0</v>
      </c>
      <c r="BF27" s="31">
        <f xml:space="preserve"> IF(N5-D27&gt;17,C27+2,C27+1)</f>
        <v>6</v>
      </c>
      <c r="BG27" s="31">
        <f t="shared" si="51"/>
        <v>1</v>
      </c>
      <c r="BH27" s="168">
        <f t="shared" si="52"/>
        <v>0</v>
      </c>
      <c r="BI27" s="168">
        <f t="shared" si="53"/>
        <v>1</v>
      </c>
      <c r="BJ27" s="31">
        <f t="shared" si="54"/>
        <v>1</v>
      </c>
      <c r="BK27" s="47">
        <f t="shared" si="55"/>
        <v>1</v>
      </c>
    </row>
    <row r="28" spans="2:63" x14ac:dyDescent="0.25">
      <c r="B28" s="4">
        <v>17</v>
      </c>
      <c r="C28" s="29">
        <f>'DAY 1 INPUT'!C23</f>
        <v>4</v>
      </c>
      <c r="D28" s="30">
        <f>'DAY 1 INPUT'!D23</f>
        <v>5</v>
      </c>
      <c r="E28" s="2"/>
      <c r="F28" s="119">
        <f>'DAY 1 INPUT'!F23</f>
        <v>9</v>
      </c>
      <c r="G28" s="119">
        <f>'DAY 1 INPUT'!G23</f>
        <v>4</v>
      </c>
      <c r="H28" s="119">
        <f>'DAY 1 INPUT'!H23</f>
        <v>8</v>
      </c>
      <c r="I28" s="119">
        <f>'DAY 1 INPUT'!I23</f>
        <v>6</v>
      </c>
      <c r="J28" s="2"/>
      <c r="K28" s="6">
        <f t="shared" si="28"/>
        <v>6</v>
      </c>
      <c r="L28" s="6">
        <f t="shared" si="29"/>
        <v>4</v>
      </c>
      <c r="M28" s="6">
        <f t="shared" si="30"/>
        <v>6</v>
      </c>
      <c r="N28" s="6">
        <f t="shared" si="31"/>
        <v>6</v>
      </c>
      <c r="O28" s="9"/>
      <c r="P28" s="3">
        <f>IF(K5=D28,1,0)</f>
        <v>0</v>
      </c>
      <c r="Q28" s="3">
        <f>IF(K5&gt;D28,1,0)</f>
        <v>1</v>
      </c>
      <c r="R28" s="3">
        <f>IF(K5&gt;D28+17,1,0)</f>
        <v>1</v>
      </c>
      <c r="S28" s="167">
        <f>IF(K5&gt;D28+35,1,0)</f>
        <v>0</v>
      </c>
      <c r="T28" s="3">
        <f t="shared" si="32"/>
        <v>6</v>
      </c>
      <c r="U28" s="15">
        <f t="shared" si="33"/>
        <v>7</v>
      </c>
      <c r="V28" s="3">
        <f>IF(L5=D28,1,0)</f>
        <v>0</v>
      </c>
      <c r="W28" s="3">
        <f>IF(L5&gt;D28,1,0)</f>
        <v>1</v>
      </c>
      <c r="X28" s="3">
        <f>IF(L5&gt;D28+17,1,0)</f>
        <v>0</v>
      </c>
      <c r="Y28" s="3">
        <f t="shared" si="34"/>
        <v>5</v>
      </c>
      <c r="Z28" s="15">
        <f t="shared" si="35"/>
        <v>3</v>
      </c>
      <c r="AA28" s="3">
        <f>IF(M5=D28,1,0)</f>
        <v>0</v>
      </c>
      <c r="AB28" s="3">
        <f>IF(M5&gt;D28,1,0)</f>
        <v>1</v>
      </c>
      <c r="AC28" s="3">
        <f>IF(M5&gt;D28+17,1,0)</f>
        <v>0</v>
      </c>
      <c r="AD28" s="3">
        <f t="shared" si="36"/>
        <v>5</v>
      </c>
      <c r="AE28" s="15">
        <f t="shared" si="37"/>
        <v>7</v>
      </c>
      <c r="AF28" s="3">
        <f>IF(N5=D28,1,0)</f>
        <v>0</v>
      </c>
      <c r="AG28" s="3">
        <f>IF(N5&gt;D28,1,0)</f>
        <v>1</v>
      </c>
      <c r="AH28" s="3">
        <f>IF(N5&gt;D28+17,1,0)</f>
        <v>1</v>
      </c>
      <c r="AI28" s="167">
        <f>IF(N5&gt;D28+35,1,0)</f>
        <v>0</v>
      </c>
      <c r="AJ28" s="3">
        <f t="shared" si="38"/>
        <v>6</v>
      </c>
      <c r="AK28" s="15">
        <f t="shared" si="39"/>
        <v>4</v>
      </c>
      <c r="AL28" s="2"/>
      <c r="AM28" s="2"/>
      <c r="AN28" s="6">
        <f xml:space="preserve"> IF( K5-D28&lt;0,-1,0)</f>
        <v>0</v>
      </c>
      <c r="AO28" s="6">
        <f xml:space="preserve"> IF(K5-D28&gt;17,C28+2,C28+1)</f>
        <v>6</v>
      </c>
      <c r="AP28" s="6">
        <f t="shared" si="40"/>
        <v>-1</v>
      </c>
      <c r="AQ28" s="168">
        <f t="shared" si="41"/>
        <v>0</v>
      </c>
      <c r="AR28" s="168">
        <f t="shared" si="42"/>
        <v>0</v>
      </c>
      <c r="AS28" s="31">
        <f t="shared" si="43"/>
        <v>0</v>
      </c>
      <c r="AT28" s="47">
        <f t="shared" si="44"/>
        <v>0</v>
      </c>
      <c r="AU28" s="6">
        <f xml:space="preserve"> IF( L5-D28&lt;0,-1,0)</f>
        <v>0</v>
      </c>
      <c r="AV28" s="6">
        <f xml:space="preserve"> IF(L5-D28&gt;17,C28+2,C28+1)</f>
        <v>5</v>
      </c>
      <c r="AW28" s="6">
        <f t="shared" si="45"/>
        <v>3</v>
      </c>
      <c r="AX28" s="6">
        <f t="shared" si="46"/>
        <v>3</v>
      </c>
      <c r="AY28" s="47">
        <f t="shared" si="47"/>
        <v>3</v>
      </c>
      <c r="AZ28" s="6">
        <f xml:space="preserve"> IF( M5-D28&lt;0,-1,0)</f>
        <v>0</v>
      </c>
      <c r="BA28" s="6">
        <f xml:space="preserve"> IF(M5-D28&gt;17,C28+2,C28+1)</f>
        <v>5</v>
      </c>
      <c r="BB28" s="6">
        <f t="shared" si="48"/>
        <v>-1</v>
      </c>
      <c r="BC28" s="6">
        <f t="shared" si="49"/>
        <v>0</v>
      </c>
      <c r="BD28" s="47">
        <f t="shared" si="50"/>
        <v>0</v>
      </c>
      <c r="BE28" s="6">
        <f xml:space="preserve"> IF( N5-D28&lt;0,-1,0)</f>
        <v>0</v>
      </c>
      <c r="BF28" s="6">
        <f xml:space="preserve"> IF(N5-D28&gt;17,C28+2,C28+1)</f>
        <v>6</v>
      </c>
      <c r="BG28" s="6">
        <f t="shared" si="51"/>
        <v>2</v>
      </c>
      <c r="BH28" s="168">
        <f t="shared" si="52"/>
        <v>0</v>
      </c>
      <c r="BI28" s="168">
        <f t="shared" si="53"/>
        <v>2</v>
      </c>
      <c r="BJ28" s="31">
        <f t="shared" si="54"/>
        <v>2</v>
      </c>
      <c r="BK28" s="47">
        <f t="shared" si="55"/>
        <v>2</v>
      </c>
    </row>
    <row r="29" spans="2:63" x14ac:dyDescent="0.25">
      <c r="B29" s="29">
        <v>18</v>
      </c>
      <c r="C29" s="29">
        <f>'DAY 1 INPUT'!C24</f>
        <v>5</v>
      </c>
      <c r="D29" s="30">
        <f>'DAY 1 INPUT'!D24</f>
        <v>11</v>
      </c>
      <c r="E29" s="2"/>
      <c r="F29" s="119">
        <f>'DAY 1 INPUT'!F24</f>
        <v>8</v>
      </c>
      <c r="G29" s="119">
        <f>'DAY 1 INPUT'!G24</f>
        <v>8</v>
      </c>
      <c r="H29" s="119">
        <f>'DAY 1 INPUT'!H24</f>
        <v>9</v>
      </c>
      <c r="I29" s="119">
        <f>'DAY 1 INPUT'!I24</f>
        <v>8</v>
      </c>
      <c r="J29" s="2"/>
      <c r="K29" s="31">
        <f t="shared" si="28"/>
        <v>7</v>
      </c>
      <c r="L29" s="31">
        <f t="shared" si="29"/>
        <v>7</v>
      </c>
      <c r="M29" s="31">
        <f t="shared" si="30"/>
        <v>7</v>
      </c>
      <c r="N29" s="31">
        <f t="shared" si="31"/>
        <v>7</v>
      </c>
      <c r="O29" s="9"/>
      <c r="P29" s="3">
        <f>IF(K5=D29,1,0)</f>
        <v>0</v>
      </c>
      <c r="Q29" s="3">
        <f>IF(K5&gt;D29,1,0)</f>
        <v>1</v>
      </c>
      <c r="R29" s="3">
        <f>IF(K5&gt;D29+17,1,0)</f>
        <v>1</v>
      </c>
      <c r="S29" s="167">
        <f>IF(K5&gt;D29+35,1,0)</f>
        <v>0</v>
      </c>
      <c r="T29" s="3">
        <f t="shared" si="32"/>
        <v>7</v>
      </c>
      <c r="U29" s="15">
        <f t="shared" si="33"/>
        <v>6</v>
      </c>
      <c r="V29" s="3">
        <f>IF(L5=D29,1,0)</f>
        <v>0</v>
      </c>
      <c r="W29" s="3">
        <f>IF(L5&gt;D29,1,0)</f>
        <v>1</v>
      </c>
      <c r="X29" s="3">
        <f>IF(L5&gt;D29+17,1,0)</f>
        <v>0</v>
      </c>
      <c r="Y29" s="3">
        <f t="shared" si="34"/>
        <v>6</v>
      </c>
      <c r="Z29" s="15">
        <f t="shared" si="35"/>
        <v>7</v>
      </c>
      <c r="AA29" s="3">
        <f>IF(M5=D29,1,0)</f>
        <v>0</v>
      </c>
      <c r="AB29" s="3">
        <f>IF(M5&gt;D29,1,0)</f>
        <v>1</v>
      </c>
      <c r="AC29" s="3">
        <f>IF(M5&gt;D29+17,1,0)</f>
        <v>0</v>
      </c>
      <c r="AD29" s="3">
        <f t="shared" si="36"/>
        <v>6</v>
      </c>
      <c r="AE29" s="15">
        <f t="shared" si="37"/>
        <v>8</v>
      </c>
      <c r="AF29" s="3">
        <f>IF(N5=D29,1,0)</f>
        <v>0</v>
      </c>
      <c r="AG29" s="3">
        <f>IF(N5&gt;D29,1,0)</f>
        <v>1</v>
      </c>
      <c r="AH29" s="3">
        <f>IF(N5&gt;D29+17,1,0)</f>
        <v>1</v>
      </c>
      <c r="AI29" s="167">
        <f>IF(N5&gt;D29+35,1,0)</f>
        <v>0</v>
      </c>
      <c r="AJ29" s="3">
        <f t="shared" si="38"/>
        <v>7</v>
      </c>
      <c r="AK29" s="15">
        <f t="shared" si="39"/>
        <v>6</v>
      </c>
      <c r="AL29" s="2"/>
      <c r="AM29" s="2"/>
      <c r="AN29" s="31">
        <f xml:space="preserve"> IF( K5-D29&lt;0,-1,0)</f>
        <v>0</v>
      </c>
      <c r="AO29" s="31">
        <f xml:space="preserve"> IF(K5-D29&gt;17,C29+2,C29+1)</f>
        <v>7</v>
      </c>
      <c r="AP29" s="31">
        <f t="shared" si="40"/>
        <v>1</v>
      </c>
      <c r="AQ29" s="168">
        <f t="shared" si="41"/>
        <v>0</v>
      </c>
      <c r="AR29" s="168">
        <f t="shared" si="42"/>
        <v>1</v>
      </c>
      <c r="AS29" s="31">
        <f t="shared" si="43"/>
        <v>1</v>
      </c>
      <c r="AT29" s="47">
        <f t="shared" si="44"/>
        <v>1</v>
      </c>
      <c r="AU29" s="31">
        <f xml:space="preserve"> IF( L5-I29&lt;0,-1,0)</f>
        <v>0</v>
      </c>
      <c r="AV29" s="31">
        <f xml:space="preserve"> IF(L5-D29&gt;17,C29+2,C29+1)</f>
        <v>6</v>
      </c>
      <c r="AW29" s="31">
        <f t="shared" si="45"/>
        <v>0</v>
      </c>
      <c r="AX29" s="6">
        <f t="shared" si="46"/>
        <v>0</v>
      </c>
      <c r="AY29" s="47">
        <f t="shared" si="47"/>
        <v>0</v>
      </c>
      <c r="AZ29" s="31">
        <f xml:space="preserve"> IF( M5-D29&lt;0,-1,0)</f>
        <v>0</v>
      </c>
      <c r="BA29" s="31">
        <f xml:space="preserve"> IF(M5-D29&gt;17,C29+2,C29+1)</f>
        <v>6</v>
      </c>
      <c r="BB29" s="31">
        <f t="shared" si="48"/>
        <v>-1</v>
      </c>
      <c r="BC29" s="31">
        <f t="shared" si="49"/>
        <v>0</v>
      </c>
      <c r="BD29" s="47">
        <f t="shared" si="50"/>
        <v>0</v>
      </c>
      <c r="BE29" s="31">
        <f xml:space="preserve"> IF( N5-D29&lt;0,-1,0)</f>
        <v>0</v>
      </c>
      <c r="BF29" s="31">
        <f xml:space="preserve"> IF(N5-D29&gt;17,C29+2,C29+1)</f>
        <v>7</v>
      </c>
      <c r="BG29" s="31">
        <f t="shared" si="51"/>
        <v>1</v>
      </c>
      <c r="BH29" s="168">
        <f t="shared" si="52"/>
        <v>0</v>
      </c>
      <c r="BI29" s="168">
        <f t="shared" si="53"/>
        <v>1</v>
      </c>
      <c r="BJ29" s="31">
        <f t="shared" si="54"/>
        <v>1</v>
      </c>
      <c r="BK29" s="47">
        <f t="shared" si="55"/>
        <v>1</v>
      </c>
    </row>
    <row r="30" spans="2:63" x14ac:dyDescent="0.25">
      <c r="B30" s="4" t="s">
        <v>2</v>
      </c>
      <c r="C30" s="4">
        <f>SUM(C21:C29)</f>
        <v>36</v>
      </c>
      <c r="D30" s="4"/>
      <c r="E30" s="2"/>
      <c r="F30" s="6">
        <f>SUM(F21:F29)</f>
        <v>70</v>
      </c>
      <c r="G30" s="6">
        <f>SUM(G21:G29)</f>
        <v>49</v>
      </c>
      <c r="H30" s="6">
        <f>SUM(H21:H29)</f>
        <v>58</v>
      </c>
      <c r="I30" s="6">
        <f>SUM(I21:I29)</f>
        <v>61</v>
      </c>
      <c r="J30" s="2"/>
      <c r="K30" s="6">
        <f>SUM(K21:K29)</f>
        <v>53</v>
      </c>
      <c r="L30" s="6">
        <f>SUM(L21:L29)</f>
        <v>48</v>
      </c>
      <c r="M30" s="6">
        <f>SUM(M21:M29)</f>
        <v>51</v>
      </c>
      <c r="N30" s="6">
        <f>SUM(N21:N29)</f>
        <v>53</v>
      </c>
      <c r="O30" s="9"/>
      <c r="P30" s="3" t="s">
        <v>8</v>
      </c>
      <c r="Q30" s="3"/>
      <c r="R30" s="3"/>
      <c r="S30" s="3"/>
      <c r="T30" s="3" t="s">
        <v>8</v>
      </c>
      <c r="U30" s="15">
        <f>SUM(U21:U29)</f>
        <v>51</v>
      </c>
      <c r="V30" s="3" t="s">
        <v>8</v>
      </c>
      <c r="W30" s="3"/>
      <c r="X30" s="3"/>
      <c r="Y30" s="3" t="s">
        <v>8</v>
      </c>
      <c r="Z30" s="15">
        <f>SUM(Z21:Z29)</f>
        <v>39</v>
      </c>
      <c r="AA30" s="3" t="s">
        <v>8</v>
      </c>
      <c r="AB30" s="3"/>
      <c r="AC30" s="3"/>
      <c r="AD30" s="3" t="s">
        <v>8</v>
      </c>
      <c r="AE30" s="15">
        <f>SUM(AE21:AE29)</f>
        <v>48</v>
      </c>
      <c r="AF30" s="3" t="s">
        <v>8</v>
      </c>
      <c r="AG30" s="3"/>
      <c r="AH30" s="3"/>
      <c r="AI30" s="3"/>
      <c r="AJ30" s="3" t="s">
        <v>8</v>
      </c>
      <c r="AK30" s="15">
        <f>SUM(AK21:AK29)</f>
        <v>42</v>
      </c>
      <c r="AL30" s="2"/>
      <c r="AM30" s="2"/>
      <c r="AN30" s="1"/>
      <c r="AO30" s="6" t="s">
        <v>8</v>
      </c>
      <c r="AP30" s="1" t="s">
        <v>8</v>
      </c>
      <c r="AQ30" s="1"/>
      <c r="AR30" s="1"/>
      <c r="AS30" s="6">
        <f>SUM(AS21:AS29)</f>
        <v>6</v>
      </c>
      <c r="AT30" s="49">
        <f>SUM(AT21:AT29)</f>
        <v>6</v>
      </c>
      <c r="AU30" s="1"/>
      <c r="AV30" s="6" t="s">
        <v>8</v>
      </c>
      <c r="AW30" s="1" t="s">
        <v>8</v>
      </c>
      <c r="AX30" s="6">
        <f>SUM(AX21:AX29)</f>
        <v>15</v>
      </c>
      <c r="AY30" s="49">
        <f>SUM(AY21:AY29)</f>
        <v>15</v>
      </c>
      <c r="AZ30" s="6"/>
      <c r="BA30" s="6" t="s">
        <v>8</v>
      </c>
      <c r="BB30" s="6" t="s">
        <v>8</v>
      </c>
      <c r="BC30" s="6">
        <f>SUM(BC21:BC29)</f>
        <v>9</v>
      </c>
      <c r="BD30" s="49">
        <f>SUM(BD21:BD29)</f>
        <v>9</v>
      </c>
      <c r="BE30" s="1"/>
      <c r="BF30" s="6" t="s">
        <v>8</v>
      </c>
      <c r="BG30" s="1" t="s">
        <v>8</v>
      </c>
      <c r="BH30" s="1"/>
      <c r="BI30" s="1"/>
      <c r="BJ30" s="6">
        <f>SUM(BJ21:BJ29)</f>
        <v>13</v>
      </c>
      <c r="BK30" s="49">
        <f>SUM(BK21:BK29)</f>
        <v>13</v>
      </c>
    </row>
    <row r="31" spans="2:63" x14ac:dyDescent="0.25">
      <c r="B31" s="29" t="s">
        <v>1</v>
      </c>
      <c r="C31" s="29">
        <f>C20</f>
        <v>36</v>
      </c>
      <c r="D31" s="29"/>
      <c r="E31" s="2"/>
      <c r="F31" s="31">
        <f>F20</f>
        <v>65</v>
      </c>
      <c r="G31" s="31">
        <f>G20</f>
        <v>55</v>
      </c>
      <c r="H31" s="31">
        <f>H20</f>
        <v>61</v>
      </c>
      <c r="I31" s="31">
        <f>I20</f>
        <v>66</v>
      </c>
      <c r="J31" s="2"/>
      <c r="K31" s="31">
        <f>K20</f>
        <v>53</v>
      </c>
      <c r="L31" s="31">
        <f>L20</f>
        <v>46</v>
      </c>
      <c r="M31" s="31">
        <f>M20</f>
        <v>52</v>
      </c>
      <c r="N31" s="31">
        <f>N20</f>
        <v>52</v>
      </c>
      <c r="O31" s="9"/>
      <c r="P31" s="3" t="s">
        <v>8</v>
      </c>
      <c r="Q31" s="3"/>
      <c r="R31" s="3"/>
      <c r="S31" s="3"/>
      <c r="T31" s="3" t="s">
        <v>8</v>
      </c>
      <c r="U31" s="15">
        <f>U20</f>
        <v>46</v>
      </c>
      <c r="V31" s="3" t="s">
        <v>8</v>
      </c>
      <c r="W31" s="3"/>
      <c r="X31" s="3"/>
      <c r="Y31" s="3" t="s">
        <v>8</v>
      </c>
      <c r="Z31" s="15">
        <f>Z20</f>
        <v>45</v>
      </c>
      <c r="AA31" s="3" t="s">
        <v>8</v>
      </c>
      <c r="AB31" s="3"/>
      <c r="AC31" s="3"/>
      <c r="AD31" s="3" t="s">
        <v>8</v>
      </c>
      <c r="AE31" s="15">
        <f>AE20</f>
        <v>51</v>
      </c>
      <c r="AF31" s="3" t="s">
        <v>8</v>
      </c>
      <c r="AG31" s="3"/>
      <c r="AH31" s="3"/>
      <c r="AI31" s="3"/>
      <c r="AJ31" s="3" t="s">
        <v>8</v>
      </c>
      <c r="AK31" s="15">
        <f>AK20</f>
        <v>47</v>
      </c>
      <c r="AL31" s="2"/>
      <c r="AM31" s="2"/>
      <c r="AN31" s="33"/>
      <c r="AO31" s="32"/>
      <c r="AP31" s="32"/>
      <c r="AQ31" s="32"/>
      <c r="AR31" s="32"/>
      <c r="AS31" s="31">
        <f>AS20</f>
        <v>10</v>
      </c>
      <c r="AT31" s="50">
        <f>AT20</f>
        <v>10</v>
      </c>
      <c r="AU31" s="33"/>
      <c r="AV31" s="32"/>
      <c r="AW31" s="32"/>
      <c r="AX31" s="31">
        <f>AX20</f>
        <v>14</v>
      </c>
      <c r="AY31" s="50">
        <f>AY20</f>
        <v>14</v>
      </c>
      <c r="AZ31" s="31"/>
      <c r="BA31" s="31"/>
      <c r="BB31" s="31"/>
      <c r="BC31" s="31">
        <f>BC20</f>
        <v>7</v>
      </c>
      <c r="BD31" s="50">
        <f>BD20</f>
        <v>7</v>
      </c>
      <c r="BE31" s="33"/>
      <c r="BF31" s="32"/>
      <c r="BG31" s="32"/>
      <c r="BH31" s="32"/>
      <c r="BI31" s="32"/>
      <c r="BJ31" s="31">
        <f>BJ20</f>
        <v>11</v>
      </c>
      <c r="BK31" s="50">
        <f>BK20</f>
        <v>11</v>
      </c>
    </row>
    <row r="32" spans="2:63" x14ac:dyDescent="0.25">
      <c r="B32" s="4" t="s">
        <v>3</v>
      </c>
      <c r="C32" s="4">
        <f>SUM(C30+C31)</f>
        <v>72</v>
      </c>
      <c r="D32" s="4"/>
      <c r="E32" s="13"/>
      <c r="F32" s="6">
        <f>SUM(F30+F31)</f>
        <v>135</v>
      </c>
      <c r="G32" s="6">
        <f>SUM(G30+G31)</f>
        <v>104</v>
      </c>
      <c r="H32" s="6">
        <f>SUM(H30+H31)</f>
        <v>119</v>
      </c>
      <c r="I32" s="6">
        <f>SUM(I30+I31)</f>
        <v>127</v>
      </c>
      <c r="J32" s="13"/>
      <c r="K32" s="6">
        <f>SUM(K30+K31)</f>
        <v>106</v>
      </c>
      <c r="L32" s="6">
        <f>SUM(L30+L31)</f>
        <v>94</v>
      </c>
      <c r="M32" s="6">
        <f>SUM(M30+M31)</f>
        <v>103</v>
      </c>
      <c r="N32" s="6">
        <f>SUM(N30+N31)</f>
        <v>105</v>
      </c>
      <c r="O32" s="21"/>
      <c r="P32" s="3" t="s">
        <v>8</v>
      </c>
      <c r="Q32" s="3"/>
      <c r="R32" s="3"/>
      <c r="S32" s="3"/>
      <c r="T32" s="3" t="s">
        <v>8</v>
      </c>
      <c r="U32" s="15">
        <f>U30+U31</f>
        <v>97</v>
      </c>
      <c r="V32" s="3" t="s">
        <v>8</v>
      </c>
      <c r="W32" s="3"/>
      <c r="X32" s="3"/>
      <c r="Y32" s="3" t="s">
        <v>8</v>
      </c>
      <c r="Z32" s="15">
        <f>Z30+Z31</f>
        <v>84</v>
      </c>
      <c r="AA32" s="3" t="s">
        <v>8</v>
      </c>
      <c r="AB32" s="3"/>
      <c r="AC32" s="3"/>
      <c r="AD32" s="3" t="s">
        <v>8</v>
      </c>
      <c r="AE32" s="15">
        <f>AE30+AE31</f>
        <v>99</v>
      </c>
      <c r="AF32" s="3" t="s">
        <v>8</v>
      </c>
      <c r="AG32" s="3"/>
      <c r="AH32" s="3"/>
      <c r="AI32" s="3"/>
      <c r="AJ32" s="3" t="s">
        <v>8</v>
      </c>
      <c r="AK32" s="15">
        <f>AK30+AK31</f>
        <v>89</v>
      </c>
      <c r="AL32" s="2"/>
      <c r="AM32" s="2"/>
      <c r="AN32" s="3"/>
      <c r="AO32" s="1"/>
      <c r="AP32" s="1"/>
      <c r="AQ32" s="1"/>
      <c r="AR32" s="1"/>
      <c r="AS32" s="6">
        <f>SUM(AS30+AS31)</f>
        <v>16</v>
      </c>
      <c r="AT32" s="49">
        <f>SUM(AT30+AT31)</f>
        <v>16</v>
      </c>
      <c r="AU32" s="3"/>
      <c r="AV32" s="1"/>
      <c r="AW32" s="1"/>
      <c r="AX32" s="6">
        <f>SUM(AX30+AX31)</f>
        <v>29</v>
      </c>
      <c r="AY32" s="49">
        <f>SUM(AY30+AY31)</f>
        <v>29</v>
      </c>
      <c r="AZ32" s="6"/>
      <c r="BA32" s="6"/>
      <c r="BB32" s="6"/>
      <c r="BC32" s="6">
        <f>SUM(BC30+BC31)</f>
        <v>16</v>
      </c>
      <c r="BD32" s="49">
        <f>SUM(BD30+BD31)</f>
        <v>16</v>
      </c>
      <c r="BE32" s="3"/>
      <c r="BF32" s="1"/>
      <c r="BG32" s="1"/>
      <c r="BH32" s="1"/>
      <c r="BI32" s="1"/>
      <c r="BJ32" s="6">
        <f>SUM(BJ30+BJ31)</f>
        <v>24</v>
      </c>
      <c r="BK32" s="49">
        <f>SUM(BK30+BK31)</f>
        <v>24</v>
      </c>
    </row>
    <row r="33" spans="2:63" x14ac:dyDescent="0.25">
      <c r="J33" s="26"/>
      <c r="K33" s="26"/>
      <c r="L33" s="26"/>
      <c r="M33" s="26"/>
      <c r="N33" s="26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2"/>
      <c r="AM33" s="2"/>
      <c r="BK33" s="46" t="s">
        <v>8</v>
      </c>
    </row>
    <row r="34" spans="2:63" x14ac:dyDescent="0.25">
      <c r="J34" s="26"/>
    </row>
    <row r="35" spans="2:63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5"/>
      <c r="L35" s="25"/>
      <c r="M35" s="25"/>
      <c r="N35" s="25"/>
    </row>
    <row r="36" spans="2:63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5"/>
      <c r="L36" s="25"/>
      <c r="M36" s="25"/>
      <c r="N36" s="25"/>
    </row>
    <row r="37" spans="2:63" x14ac:dyDescent="0.25">
      <c r="B37" s="24" t="s">
        <v>8</v>
      </c>
      <c r="C37" s="26"/>
      <c r="E37" s="438" t="s">
        <v>8</v>
      </c>
      <c r="F37" s="437"/>
      <c r="G37" s="437"/>
      <c r="H37" s="437"/>
      <c r="AL37" t="s">
        <v>8</v>
      </c>
      <c r="AN37" s="44" t="s">
        <v>8</v>
      </c>
      <c r="AO37" s="44"/>
      <c r="AP37" s="44"/>
      <c r="AQ37" s="44"/>
      <c r="AR37" s="44"/>
      <c r="AS37" s="44"/>
      <c r="AT37" s="45"/>
      <c r="BE37" t="s">
        <v>8</v>
      </c>
    </row>
    <row r="38" spans="2:63" x14ac:dyDescent="0.25">
      <c r="B38" t="s">
        <v>8</v>
      </c>
      <c r="AN38" s="44" t="s">
        <v>8</v>
      </c>
      <c r="AO38" s="44"/>
      <c r="AP38" s="44"/>
      <c r="AQ38" s="44"/>
      <c r="AR38" s="44"/>
      <c r="AS38" s="44"/>
      <c r="AT38" s="45"/>
    </row>
    <row r="39" spans="2:63" x14ac:dyDescent="0.25">
      <c r="C39" s="26"/>
      <c r="E39" s="44"/>
      <c r="F39" s="44"/>
      <c r="G39" s="44"/>
      <c r="H39" s="45"/>
      <c r="I39" s="44"/>
      <c r="J39" s="44"/>
      <c r="K39" s="34" t="str">
        <f>'DAY 1 INPUT'!J4</f>
        <v>Derm</v>
      </c>
      <c r="L39" s="34" t="str">
        <f>'DAY 1 INPUT'!K4</f>
        <v>Tom</v>
      </c>
      <c r="M39" s="87" t="str">
        <f>'DAY 1 INPUT'!L4</f>
        <v>Neil</v>
      </c>
      <c r="N39" s="87" t="str">
        <f>'DAY 1 INPUT'!M4</f>
        <v>RichB</v>
      </c>
      <c r="O39" s="7"/>
      <c r="P39" s="44" t="s">
        <v>13</v>
      </c>
      <c r="AO39" s="22"/>
      <c r="AP39" s="26" t="s">
        <v>11</v>
      </c>
      <c r="AQ39" s="26"/>
      <c r="AR39" s="26"/>
      <c r="AS39" s="26"/>
      <c r="AT39" s="26"/>
      <c r="AU39" s="26"/>
      <c r="AV39" s="26"/>
      <c r="AW39" s="26"/>
      <c r="AX39" s="26"/>
      <c r="AZ39" s="34" t="str">
        <f>K39</f>
        <v>Derm</v>
      </c>
      <c r="BA39" s="34" t="str">
        <f>L39</f>
        <v>Tom</v>
      </c>
      <c r="BB39" s="87" t="str">
        <f>M39</f>
        <v>Neil</v>
      </c>
      <c r="BC39" s="87" t="str">
        <f>N39</f>
        <v>RichB</v>
      </c>
    </row>
    <row r="40" spans="2:63" x14ac:dyDescent="0.25">
      <c r="C40" s="26"/>
      <c r="E40" s="44"/>
      <c r="F40" s="44"/>
      <c r="G40" s="44"/>
      <c r="H40" s="45"/>
      <c r="I40" s="44"/>
      <c r="J40" s="44"/>
      <c r="K40" s="159">
        <f>'DAY 1 INPUT'!J5</f>
        <v>18</v>
      </c>
      <c r="L40" s="159">
        <f>'DAY 1 INPUT'!K5</f>
        <v>32</v>
      </c>
      <c r="M40" s="159">
        <f>'DAY 1 INPUT'!L5</f>
        <v>18</v>
      </c>
      <c r="N40" s="159">
        <f>'DAY 1 INPUT'!M5</f>
        <v>27</v>
      </c>
      <c r="O40" s="7"/>
      <c r="P40" s="44" t="s">
        <v>14</v>
      </c>
      <c r="AN40" s="22" t="s">
        <v>8</v>
      </c>
      <c r="AO40" s="22"/>
      <c r="AP40" s="26" t="s">
        <v>12</v>
      </c>
      <c r="AQ40" s="26"/>
      <c r="AR40" s="26"/>
      <c r="AS40" s="26"/>
      <c r="AT40" s="26"/>
      <c r="AU40" s="26"/>
      <c r="AV40" s="26"/>
      <c r="AW40" s="26"/>
      <c r="AX40" s="26"/>
      <c r="AY40" s="44"/>
      <c r="AZ40" s="160">
        <f>(K67-C44)</f>
        <v>32</v>
      </c>
      <c r="BA40" s="160">
        <f>L67-C44</f>
        <v>37</v>
      </c>
      <c r="BB40" s="160">
        <f>(M67-C44)</f>
        <v>33</v>
      </c>
      <c r="BC40" s="160">
        <f>(N67-C44)</f>
        <v>29</v>
      </c>
      <c r="BE40" t="s">
        <v>8</v>
      </c>
      <c r="BF40" s="16"/>
    </row>
    <row r="41" spans="2:63" x14ac:dyDescent="0.25">
      <c r="B41" t="s">
        <v>8</v>
      </c>
      <c r="L41" s="11" t="s">
        <v>8</v>
      </c>
      <c r="M41" s="11"/>
      <c r="AN41" t="s">
        <v>8</v>
      </c>
      <c r="AZ41">
        <f>AZ40-K40</f>
        <v>14</v>
      </c>
      <c r="BA41">
        <f>BA40-L40</f>
        <v>5</v>
      </c>
      <c r="BB41">
        <f>BB40-M40</f>
        <v>15</v>
      </c>
      <c r="BC41">
        <f>BC40-N40</f>
        <v>2</v>
      </c>
    </row>
    <row r="42" spans="2:63" x14ac:dyDescent="0.25">
      <c r="B42" t="s">
        <v>8</v>
      </c>
      <c r="AN42" s="24" t="s">
        <v>10</v>
      </c>
      <c r="AO42" s="26"/>
      <c r="AS42" s="22"/>
      <c r="AU42" s="22"/>
      <c r="AV42" s="22"/>
      <c r="AW42" s="22"/>
      <c r="AX42" s="22"/>
      <c r="AY42" s="22"/>
      <c r="AZ42" s="22"/>
      <c r="BA42" s="22"/>
      <c r="BB42" s="22"/>
      <c r="BC42" s="22"/>
      <c r="BE42" s="22"/>
      <c r="BF42" s="22"/>
      <c r="BG42" s="22"/>
      <c r="BH42" s="22"/>
      <c r="BI42" s="22"/>
      <c r="BJ42" s="22"/>
    </row>
    <row r="43" spans="2:63" x14ac:dyDescent="0.25">
      <c r="B43" s="27" t="s">
        <v>4</v>
      </c>
      <c r="C43" s="28" t="s">
        <v>7</v>
      </c>
      <c r="D43" s="52"/>
      <c r="E43" s="10"/>
      <c r="F43" s="439" t="s">
        <v>6</v>
      </c>
      <c r="G43" s="440"/>
      <c r="H43" s="440"/>
      <c r="I43" s="440"/>
      <c r="J43" s="10"/>
      <c r="K43" s="17" t="s">
        <v>31</v>
      </c>
      <c r="L43" s="17"/>
      <c r="M43" s="17"/>
      <c r="N43" s="17"/>
      <c r="O43" s="18"/>
      <c r="P43" s="10"/>
      <c r="Q43" s="18"/>
      <c r="R43" s="18"/>
      <c r="S43" s="18"/>
      <c r="T43" s="10"/>
      <c r="U43" s="10"/>
      <c r="V43" s="10"/>
      <c r="W43" s="18" t="s">
        <v>27</v>
      </c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2"/>
      <c r="AN43" s="437" t="s">
        <v>26</v>
      </c>
      <c r="AO43" s="437"/>
      <c r="AP43" s="437"/>
      <c r="AQ43" s="437"/>
      <c r="AR43" s="437"/>
      <c r="AS43" s="437"/>
      <c r="AT43" s="437"/>
      <c r="AU43" s="437"/>
      <c r="AV43" s="437"/>
      <c r="AW43" s="437"/>
      <c r="AX43" s="437"/>
    </row>
    <row r="44" spans="2:63" x14ac:dyDescent="0.25">
      <c r="B44" s="53">
        <f>'DAY 1 INPUT'!B4</f>
        <v>72</v>
      </c>
      <c r="C44" s="54">
        <f>'DAY 1 INPUT'!C4</f>
        <v>68</v>
      </c>
      <c r="D44" s="55" t="s">
        <v>8</v>
      </c>
      <c r="E44" s="2"/>
      <c r="F44" s="65" t="s">
        <v>9</v>
      </c>
      <c r="G44" s="13"/>
      <c r="H44" s="13"/>
      <c r="I44" s="13"/>
      <c r="J44" s="2"/>
      <c r="K44" s="9" t="s">
        <v>32</v>
      </c>
      <c r="L44" s="20"/>
      <c r="M44" s="20"/>
      <c r="N44" s="20"/>
      <c r="O44" s="9"/>
      <c r="Q44" s="19"/>
      <c r="R44" s="19"/>
      <c r="S44" s="19"/>
      <c r="U44" s="19" t="s">
        <v>28</v>
      </c>
      <c r="V44" s="2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57"/>
      <c r="AL44" t="s">
        <v>8</v>
      </c>
      <c r="AO44" t="s">
        <v>8</v>
      </c>
    </row>
    <row r="45" spans="2:63" x14ac:dyDescent="0.25">
      <c r="B45" s="8" t="s">
        <v>0</v>
      </c>
      <c r="C45" s="8" t="s">
        <v>4</v>
      </c>
      <c r="D45" s="61" t="s">
        <v>30</v>
      </c>
      <c r="E45" s="2"/>
      <c r="F45" s="34" t="str">
        <f>K39</f>
        <v>Derm</v>
      </c>
      <c r="G45" s="34" t="str">
        <f>L39</f>
        <v>Tom</v>
      </c>
      <c r="H45" s="87" t="str">
        <f>M39</f>
        <v>Neil</v>
      </c>
      <c r="I45" s="87" t="str">
        <f>N39</f>
        <v>RichB</v>
      </c>
      <c r="J45" s="2"/>
      <c r="K45" s="34" t="str">
        <f>K39</f>
        <v>Derm</v>
      </c>
      <c r="L45" s="34" t="str">
        <f>L39</f>
        <v>Tom</v>
      </c>
      <c r="M45" s="87" t="str">
        <f>M39</f>
        <v>Neil</v>
      </c>
      <c r="N45" s="87" t="str">
        <f>N39</f>
        <v>RichB</v>
      </c>
      <c r="O45" s="9"/>
      <c r="P45" s="58" t="str">
        <f>K39</f>
        <v>Derm</v>
      </c>
      <c r="Q45" s="59"/>
      <c r="R45" s="59"/>
      <c r="S45" s="59"/>
      <c r="T45" s="59" t="s">
        <v>8</v>
      </c>
      <c r="U45" s="60" t="s">
        <v>8</v>
      </c>
      <c r="V45" s="3" t="str">
        <f>L39</f>
        <v>Tom</v>
      </c>
      <c r="W45" s="59"/>
      <c r="X45" s="59"/>
      <c r="Y45" s="59"/>
      <c r="Z45" s="60"/>
      <c r="AA45" s="58" t="str">
        <f>M39</f>
        <v>Neil</v>
      </c>
      <c r="AB45" s="59"/>
      <c r="AC45" s="59"/>
      <c r="AD45" s="59"/>
      <c r="AE45" s="60"/>
      <c r="AF45" s="58" t="str">
        <f>N39</f>
        <v>RichB</v>
      </c>
      <c r="AG45" s="59"/>
      <c r="AH45" s="59" t="s">
        <v>8</v>
      </c>
      <c r="AI45" s="59"/>
      <c r="AJ45" s="59"/>
      <c r="AK45" s="60"/>
      <c r="AL45" t="s">
        <v>8</v>
      </c>
      <c r="AN45" s="41" t="str">
        <f>K39</f>
        <v>Derm</v>
      </c>
      <c r="AO45" s="36"/>
      <c r="AP45" s="36"/>
      <c r="AQ45" s="36"/>
      <c r="AR45" s="36"/>
      <c r="AS45" s="37"/>
      <c r="AU45" s="41" t="str">
        <f>L39</f>
        <v>Tom</v>
      </c>
      <c r="AV45" s="36"/>
      <c r="AW45" s="36"/>
      <c r="AX45" s="37"/>
      <c r="AY45" s="2"/>
      <c r="AZ45" s="89" t="str">
        <f>M39</f>
        <v>Neil</v>
      </c>
      <c r="BA45" s="90"/>
      <c r="BB45" s="90"/>
      <c r="BC45" s="91"/>
      <c r="BD45" s="51"/>
      <c r="BE45" s="89" t="str">
        <f>N39</f>
        <v>RichB</v>
      </c>
      <c r="BF45" s="90"/>
      <c r="BG45" s="90"/>
      <c r="BH45" s="90"/>
      <c r="BI45" s="90"/>
      <c r="BJ45" s="91"/>
    </row>
    <row r="46" spans="2:63" x14ac:dyDescent="0.25">
      <c r="B46" s="29">
        <v>1</v>
      </c>
      <c r="C46" s="29">
        <f>'DAY 1 INPUT'!C6</f>
        <v>3</v>
      </c>
      <c r="D46" s="30">
        <f>'DAY 1 INPUT'!D6</f>
        <v>10</v>
      </c>
      <c r="E46" s="2"/>
      <c r="F46" s="119">
        <f>'DAY 1 INPUT'!J6</f>
        <v>6</v>
      </c>
      <c r="G46" s="119">
        <f>'DAY 1 INPUT'!K6</f>
        <v>6</v>
      </c>
      <c r="H46" s="119">
        <f>'DAY 1 INPUT'!L6</f>
        <v>5</v>
      </c>
      <c r="I46" s="119">
        <f>'DAY 1 INPUT'!M6</f>
        <v>4</v>
      </c>
      <c r="J46" s="2"/>
      <c r="K46" s="31">
        <f t="shared" ref="K46:K54" si="56">IF(F46-C46 &gt;2,C46+2,F46)</f>
        <v>5</v>
      </c>
      <c r="L46" s="31">
        <f t="shared" ref="L46:L54" si="57">IF(G46-C46 &gt;2,C46+2,G46)</f>
        <v>5</v>
      </c>
      <c r="M46" s="31">
        <f t="shared" ref="M46:M54" si="58">IF(H46-C46 &gt;2,C46+2,H46)</f>
        <v>5</v>
      </c>
      <c r="N46" s="31">
        <f t="shared" ref="N46:N54" si="59">IF(I46-C46 &gt;2,C46+2,I46)</f>
        <v>4</v>
      </c>
      <c r="O46" s="9"/>
      <c r="P46" s="3">
        <f>IF(K40=D46,1,0)</f>
        <v>0</v>
      </c>
      <c r="Q46" s="3">
        <f>IF(K40&gt;D46,1,0)</f>
        <v>1</v>
      </c>
      <c r="R46" s="3">
        <f>IF(K40&gt;D46+17,1,0)</f>
        <v>0</v>
      </c>
      <c r="S46" s="3"/>
      <c r="T46" s="3">
        <f t="shared" ref="T46:T54" si="60">SUM(P46:R46)+C46</f>
        <v>4</v>
      </c>
      <c r="U46" s="15">
        <f t="shared" ref="U46:U54" si="61">(F46-T46)+C46</f>
        <v>5</v>
      </c>
      <c r="V46" s="3">
        <f>IF(L40=D46,1,0)</f>
        <v>0</v>
      </c>
      <c r="W46" s="3">
        <f>IF(L40&gt;D46,1,0)</f>
        <v>1</v>
      </c>
      <c r="X46" s="3">
        <f>IF(L40&gt;D46+17,1,0)</f>
        <v>1</v>
      </c>
      <c r="Y46" s="3">
        <f t="shared" ref="Y46:Y54" si="62">SUM(V46:X46)+C46</f>
        <v>5</v>
      </c>
      <c r="Z46" s="15">
        <f t="shared" ref="Z46:Z54" si="63">(G46-Y46)+C46</f>
        <v>4</v>
      </c>
      <c r="AA46" s="3">
        <f>IF(M40=D46,1,0)</f>
        <v>0</v>
      </c>
      <c r="AB46" s="3">
        <f>IF(M40&gt;D46,1,0)</f>
        <v>1</v>
      </c>
      <c r="AC46" s="3">
        <f>IF(M40&gt;D46+17,1,0)</f>
        <v>0</v>
      </c>
      <c r="AD46" s="3">
        <f t="shared" ref="AD46:AD54" si="64">SUM(AA46:AC46)+C46</f>
        <v>4</v>
      </c>
      <c r="AE46" s="15">
        <f t="shared" ref="AE46:AE54" si="65">(H46-AD46)+C46</f>
        <v>4</v>
      </c>
      <c r="AF46" s="3">
        <f>IF(N40=D46,1,0)</f>
        <v>0</v>
      </c>
      <c r="AG46" s="3">
        <f>IF(N40&gt;D46,1,0)</f>
        <v>1</v>
      </c>
      <c r="AH46" s="3">
        <f>IF(N40&gt;D46+17,1,0)</f>
        <v>0</v>
      </c>
      <c r="AI46" s="3"/>
      <c r="AJ46" s="3">
        <f t="shared" ref="AJ46:AJ54" si="66">SUM(AF46:AH46)+C46</f>
        <v>4</v>
      </c>
      <c r="AK46" s="15">
        <f t="shared" ref="AK46:AK54" si="67">(I46-AJ46)+C46</f>
        <v>3</v>
      </c>
      <c r="AL46" s="2"/>
      <c r="AM46" s="2"/>
      <c r="AN46" s="31">
        <f xml:space="preserve"> IF( K40-D46&lt;0,-1,0)</f>
        <v>0</v>
      </c>
      <c r="AO46" s="31">
        <f xml:space="preserve"> IF(K40-D46&gt;17,C46+2,C46+1)</f>
        <v>4</v>
      </c>
      <c r="AP46" s="31">
        <f t="shared" ref="AP46:AP54" si="68">(AO46+2)-F46</f>
        <v>0</v>
      </c>
      <c r="AQ46" s="31"/>
      <c r="AR46" s="31"/>
      <c r="AS46" s="31">
        <f t="shared" ref="AS46:AS54" si="69">IF(AP46&lt;0,0,AP46+AN46)</f>
        <v>0</v>
      </c>
      <c r="AT46" s="47">
        <f t="shared" ref="AT46:AT54" si="70">IF(AS46&lt;0,0,AS46)</f>
        <v>0</v>
      </c>
      <c r="AU46" s="31">
        <f xml:space="preserve"> IF( L40-D46&lt;0,-1,0)</f>
        <v>0</v>
      </c>
      <c r="AV46" s="31">
        <f xml:space="preserve"> IF(L40-D46&gt;17,C46+2,C46+1)</f>
        <v>5</v>
      </c>
      <c r="AW46" s="31">
        <f t="shared" ref="AW46:AW54" si="71">(AV46+2)-G46</f>
        <v>1</v>
      </c>
      <c r="AX46" s="31">
        <f t="shared" ref="AX46:AX54" si="72" xml:space="preserve"> IF(AW46&lt;0, 0, AW46+AU46)</f>
        <v>1</v>
      </c>
      <c r="AY46" s="47">
        <f t="shared" ref="AY46:AY54" si="73">IF(AX46&lt;0,0,AX46)</f>
        <v>1</v>
      </c>
      <c r="AZ46" s="31">
        <f xml:space="preserve"> IF( M40-D46&lt;0,-1,0)</f>
        <v>0</v>
      </c>
      <c r="BA46" s="31">
        <f xml:space="preserve"> IF(M40-D46&gt;17,C46+2,C46+1)</f>
        <v>4</v>
      </c>
      <c r="BB46" s="31">
        <f t="shared" ref="BB46:BB54" si="74">(BA46+2)-H46</f>
        <v>1</v>
      </c>
      <c r="BC46" s="31">
        <f t="shared" ref="BC46:BC54" si="75">IF(BB46&lt;0,0,BB46+AZ46)</f>
        <v>1</v>
      </c>
      <c r="BD46" s="47">
        <f t="shared" ref="BD46:BD54" si="76">IF(BC46&lt;0,0,BC46)</f>
        <v>1</v>
      </c>
      <c r="BE46" s="31">
        <f xml:space="preserve"> IF( N40-D46&lt;0,-1,0)</f>
        <v>0</v>
      </c>
      <c r="BF46" s="31">
        <f xml:space="preserve"> IF(N40-D46&gt;17,C46+2,C46+1)</f>
        <v>4</v>
      </c>
      <c r="BG46" s="31">
        <f t="shared" ref="BG46:BG54" si="77">(BF46+2)-I46</f>
        <v>2</v>
      </c>
      <c r="BH46" s="31"/>
      <c r="BI46" s="31"/>
      <c r="BJ46" s="31">
        <f t="shared" ref="BJ46:BJ54" si="78" xml:space="preserve"> IF(BG46&lt;0, 0, BG46+BE46)</f>
        <v>2</v>
      </c>
      <c r="BK46" s="47">
        <f t="shared" ref="BK46:BK54" si="79">IF(BJ46&lt;0,0,BJ46)</f>
        <v>2</v>
      </c>
    </row>
    <row r="47" spans="2:63" x14ac:dyDescent="0.25">
      <c r="B47" s="4">
        <v>2</v>
      </c>
      <c r="C47" s="29">
        <f>'DAY 1 INPUT'!C7</f>
        <v>5</v>
      </c>
      <c r="D47" s="30">
        <f>'DAY 1 INPUT'!D7</f>
        <v>16</v>
      </c>
      <c r="E47" s="2"/>
      <c r="F47" s="119">
        <f>'DAY 1 INPUT'!J7</f>
        <v>5</v>
      </c>
      <c r="G47" s="119">
        <f>'DAY 1 INPUT'!K7</f>
        <v>6</v>
      </c>
      <c r="H47" s="119">
        <f>'DAY 1 INPUT'!L7</f>
        <v>5</v>
      </c>
      <c r="I47" s="119">
        <f>'DAY 1 INPUT'!M7</f>
        <v>5</v>
      </c>
      <c r="J47" s="2"/>
      <c r="K47" s="6">
        <f t="shared" si="56"/>
        <v>5</v>
      </c>
      <c r="L47" s="6">
        <f t="shared" si="57"/>
        <v>6</v>
      </c>
      <c r="M47" s="6">
        <f t="shared" si="58"/>
        <v>5</v>
      </c>
      <c r="N47" s="6">
        <f t="shared" si="59"/>
        <v>5</v>
      </c>
      <c r="O47" s="9"/>
      <c r="P47" s="3">
        <f>IF(K40=D47,1,0)</f>
        <v>0</v>
      </c>
      <c r="Q47" s="3">
        <f>IF(K40&gt;D47,1,0)</f>
        <v>1</v>
      </c>
      <c r="R47" s="3">
        <f>IF(K40&gt;D47+17,1,0)</f>
        <v>0</v>
      </c>
      <c r="S47" s="3"/>
      <c r="T47" s="3">
        <f t="shared" si="60"/>
        <v>6</v>
      </c>
      <c r="U47" s="15">
        <f t="shared" si="61"/>
        <v>4</v>
      </c>
      <c r="V47" s="3">
        <f>IF(L40=D47,1,0)</f>
        <v>0</v>
      </c>
      <c r="W47" s="3">
        <f>IF(L40&gt;D47,1,0)</f>
        <v>1</v>
      </c>
      <c r="X47" s="3">
        <f>IF(L40&gt;D47+17,1,0)</f>
        <v>0</v>
      </c>
      <c r="Y47" s="3">
        <f t="shared" si="62"/>
        <v>6</v>
      </c>
      <c r="Z47" s="15">
        <f t="shared" si="63"/>
        <v>5</v>
      </c>
      <c r="AA47" s="3">
        <f>IF(M40=D47,1,0)</f>
        <v>0</v>
      </c>
      <c r="AB47" s="3">
        <f>IF(M40&gt;D47,1,0)</f>
        <v>1</v>
      </c>
      <c r="AC47" s="3">
        <f>IF(M40&gt;D47+17,1,0)</f>
        <v>0</v>
      </c>
      <c r="AD47" s="3">
        <f t="shared" si="64"/>
        <v>6</v>
      </c>
      <c r="AE47" s="15">
        <f t="shared" si="65"/>
        <v>4</v>
      </c>
      <c r="AF47" s="3">
        <f>IF(N40=D47,1,0)</f>
        <v>0</v>
      </c>
      <c r="AG47" s="3">
        <f>IF(N40&gt;D47,1,0)</f>
        <v>1</v>
      </c>
      <c r="AH47" s="3">
        <f>IF(N40&gt;D47+17,1,0)</f>
        <v>0</v>
      </c>
      <c r="AI47" s="3"/>
      <c r="AJ47" s="3">
        <f t="shared" si="66"/>
        <v>6</v>
      </c>
      <c r="AK47" s="15">
        <f t="shared" si="67"/>
        <v>4</v>
      </c>
      <c r="AL47" s="25" t="s">
        <v>8</v>
      </c>
      <c r="AM47" s="25"/>
      <c r="AN47" s="6">
        <f xml:space="preserve"> IF( K40-D47&lt;0,-1,0)</f>
        <v>0</v>
      </c>
      <c r="AO47" s="6">
        <f xml:space="preserve"> IF(K40-D47&gt;17,C47+2,C47+1)</f>
        <v>6</v>
      </c>
      <c r="AP47" s="6">
        <f t="shared" si="68"/>
        <v>3</v>
      </c>
      <c r="AQ47" s="6"/>
      <c r="AR47" s="6"/>
      <c r="AS47" s="75">
        <f t="shared" si="69"/>
        <v>3</v>
      </c>
      <c r="AT47" s="47">
        <f t="shared" si="70"/>
        <v>3</v>
      </c>
      <c r="AU47" s="6">
        <f xml:space="preserve"> IF( L40-D47&lt;0,-1,0)</f>
        <v>0</v>
      </c>
      <c r="AV47" s="6">
        <f xml:space="preserve"> IF(L40-D47&gt;17,C47+2,C47+1)</f>
        <v>6</v>
      </c>
      <c r="AW47" s="6">
        <f t="shared" si="71"/>
        <v>2</v>
      </c>
      <c r="AX47" s="6">
        <f t="shared" si="72"/>
        <v>2</v>
      </c>
      <c r="AY47" s="47">
        <f t="shared" si="73"/>
        <v>2</v>
      </c>
      <c r="AZ47" s="6">
        <f xml:space="preserve"> IF( M40-D47&lt;0,-1,0)</f>
        <v>0</v>
      </c>
      <c r="BA47" s="6">
        <f xml:space="preserve"> IF(M40-D47&gt;17,C47+2,C47+1)</f>
        <v>6</v>
      </c>
      <c r="BB47" s="6">
        <f t="shared" si="74"/>
        <v>3</v>
      </c>
      <c r="BC47" s="6">
        <f t="shared" si="75"/>
        <v>3</v>
      </c>
      <c r="BD47" s="47">
        <f t="shared" si="76"/>
        <v>3</v>
      </c>
      <c r="BE47" s="6">
        <f xml:space="preserve"> IF( N40-D47&lt;0,-1,0)</f>
        <v>0</v>
      </c>
      <c r="BF47" s="6">
        <f xml:space="preserve"> IF(N40-D47&gt;17,C47+2,C47+1)</f>
        <v>6</v>
      </c>
      <c r="BG47" s="6">
        <f t="shared" si="77"/>
        <v>3</v>
      </c>
      <c r="BH47" s="6"/>
      <c r="BI47" s="6"/>
      <c r="BJ47" s="6">
        <f t="shared" si="78"/>
        <v>3</v>
      </c>
      <c r="BK47" s="47">
        <f t="shared" si="79"/>
        <v>3</v>
      </c>
    </row>
    <row r="48" spans="2:63" x14ac:dyDescent="0.25">
      <c r="B48" s="29">
        <v>3</v>
      </c>
      <c r="C48" s="29">
        <f>'DAY 1 INPUT'!C8</f>
        <v>4</v>
      </c>
      <c r="D48" s="30">
        <f>'DAY 1 INPUT'!D8</f>
        <v>4</v>
      </c>
      <c r="E48" s="2"/>
      <c r="F48" s="119">
        <f>'DAY 1 INPUT'!J8</f>
        <v>7</v>
      </c>
      <c r="G48" s="119">
        <f>'DAY 1 INPUT'!K8</f>
        <v>8</v>
      </c>
      <c r="H48" s="119">
        <f>'DAY 1 INPUT'!L8</f>
        <v>6</v>
      </c>
      <c r="I48" s="119">
        <f>'DAY 1 INPUT'!M8</f>
        <v>8</v>
      </c>
      <c r="J48" s="2"/>
      <c r="K48" s="31">
        <f t="shared" si="56"/>
        <v>6</v>
      </c>
      <c r="L48" s="31">
        <f t="shared" si="57"/>
        <v>6</v>
      </c>
      <c r="M48" s="31">
        <f t="shared" si="58"/>
        <v>6</v>
      </c>
      <c r="N48" s="31">
        <f t="shared" si="59"/>
        <v>6</v>
      </c>
      <c r="O48" s="9"/>
      <c r="P48" s="3">
        <f>IF(K40=D48,1,0)</f>
        <v>0</v>
      </c>
      <c r="Q48" s="3">
        <f>IF(K40&gt;D48,1,0)</f>
        <v>1</v>
      </c>
      <c r="R48" s="3">
        <f>IF(K40&gt;D48+17,1,0)</f>
        <v>0</v>
      </c>
      <c r="S48" s="3"/>
      <c r="T48" s="3">
        <f t="shared" si="60"/>
        <v>5</v>
      </c>
      <c r="U48" s="15">
        <f t="shared" si="61"/>
        <v>6</v>
      </c>
      <c r="V48" s="3">
        <f>IF(L40=D48,1,0)</f>
        <v>0</v>
      </c>
      <c r="W48" s="3">
        <f>IF(L40&gt;D48,1,0)</f>
        <v>1</v>
      </c>
      <c r="X48" s="3">
        <f>IF(L40&gt;D48+17,1,0)</f>
        <v>1</v>
      </c>
      <c r="Y48" s="3">
        <f t="shared" si="62"/>
        <v>6</v>
      </c>
      <c r="Z48" s="15">
        <f t="shared" si="63"/>
        <v>6</v>
      </c>
      <c r="AA48" s="3">
        <f>IF(M40=D48,1,0)</f>
        <v>0</v>
      </c>
      <c r="AB48" s="3">
        <f>IF(M40&gt;D48,1,0)</f>
        <v>1</v>
      </c>
      <c r="AC48" s="3">
        <f>IF(M40&gt;D48+17,1,0)</f>
        <v>0</v>
      </c>
      <c r="AD48" s="3">
        <f t="shared" si="64"/>
        <v>5</v>
      </c>
      <c r="AE48" s="15">
        <f t="shared" si="65"/>
        <v>5</v>
      </c>
      <c r="AF48" s="3">
        <f>IF(N40=D48,1,0)</f>
        <v>0</v>
      </c>
      <c r="AG48" s="3">
        <f>IF(N40&gt;D48,1,0)</f>
        <v>1</v>
      </c>
      <c r="AH48" s="3">
        <f>IF(N40&gt;D48+17,1,0)</f>
        <v>1</v>
      </c>
      <c r="AI48" s="3"/>
      <c r="AJ48" s="3">
        <f t="shared" si="66"/>
        <v>6</v>
      </c>
      <c r="AK48" s="15">
        <f t="shared" si="67"/>
        <v>6</v>
      </c>
      <c r="AL48" s="2"/>
      <c r="AM48" s="2"/>
      <c r="AN48" s="31">
        <f xml:space="preserve"> IF( K40-D48&lt;0,-1,0)</f>
        <v>0</v>
      </c>
      <c r="AO48" s="31">
        <f xml:space="preserve"> IF(K40-D48&gt;17,C48+2,C48+1)</f>
        <v>5</v>
      </c>
      <c r="AP48" s="31">
        <f t="shared" si="68"/>
        <v>0</v>
      </c>
      <c r="AQ48" s="31"/>
      <c r="AR48" s="31"/>
      <c r="AS48" s="31">
        <f t="shared" si="69"/>
        <v>0</v>
      </c>
      <c r="AT48" s="47">
        <f t="shared" si="70"/>
        <v>0</v>
      </c>
      <c r="AU48" s="31">
        <f xml:space="preserve"> IF( L40-D48&lt;0,-1,0)</f>
        <v>0</v>
      </c>
      <c r="AV48" s="31">
        <f xml:space="preserve"> IF(L40-D48&gt;17,C48+2,C48+1)</f>
        <v>6</v>
      </c>
      <c r="AW48" s="31">
        <f t="shared" si="71"/>
        <v>0</v>
      </c>
      <c r="AX48" s="31">
        <f t="shared" si="72"/>
        <v>0</v>
      </c>
      <c r="AY48" s="47">
        <f t="shared" si="73"/>
        <v>0</v>
      </c>
      <c r="AZ48" s="31">
        <f xml:space="preserve"> IF( M40-D48&lt;0,-1,0)</f>
        <v>0</v>
      </c>
      <c r="BA48" s="31">
        <f xml:space="preserve"> IF(M40-D48&gt;17,C48+2,C48+1)</f>
        <v>5</v>
      </c>
      <c r="BB48" s="31">
        <f t="shared" si="74"/>
        <v>1</v>
      </c>
      <c r="BC48" s="31">
        <f t="shared" si="75"/>
        <v>1</v>
      </c>
      <c r="BD48" s="47">
        <f t="shared" si="76"/>
        <v>1</v>
      </c>
      <c r="BE48" s="31">
        <f xml:space="preserve"> IF( N40-D48&lt;0,-1,0)</f>
        <v>0</v>
      </c>
      <c r="BF48" s="31">
        <f xml:space="preserve"> IF(N40-D48&gt;17,C48+2,C48+1)</f>
        <v>6</v>
      </c>
      <c r="BG48" s="31">
        <f t="shared" si="77"/>
        <v>0</v>
      </c>
      <c r="BH48" s="31"/>
      <c r="BI48" s="31"/>
      <c r="BJ48" s="31">
        <f t="shared" si="78"/>
        <v>0</v>
      </c>
      <c r="BK48" s="47">
        <f t="shared" si="79"/>
        <v>0</v>
      </c>
    </row>
    <row r="49" spans="2:63" x14ac:dyDescent="0.25">
      <c r="B49" s="4">
        <v>4</v>
      </c>
      <c r="C49" s="29">
        <f>'DAY 1 INPUT'!C9</f>
        <v>4</v>
      </c>
      <c r="D49" s="30">
        <f>'DAY 1 INPUT'!D9</f>
        <v>14</v>
      </c>
      <c r="E49" s="2"/>
      <c r="F49" s="119">
        <f>'DAY 1 INPUT'!J9</f>
        <v>7</v>
      </c>
      <c r="G49" s="119">
        <f>'DAY 1 INPUT'!K9</f>
        <v>7</v>
      </c>
      <c r="H49" s="119">
        <f>'DAY 1 INPUT'!L9</f>
        <v>6</v>
      </c>
      <c r="I49" s="119">
        <f>'DAY 1 INPUT'!M9</f>
        <v>8</v>
      </c>
      <c r="J49" s="2"/>
      <c r="K49" s="6">
        <f t="shared" si="56"/>
        <v>6</v>
      </c>
      <c r="L49" s="6">
        <f t="shared" si="57"/>
        <v>6</v>
      </c>
      <c r="M49" s="6">
        <f t="shared" si="58"/>
        <v>6</v>
      </c>
      <c r="N49" s="6">
        <f t="shared" si="59"/>
        <v>6</v>
      </c>
      <c r="O49" s="9"/>
      <c r="P49" s="3">
        <f>IF(K40=D49,1,0)</f>
        <v>0</v>
      </c>
      <c r="Q49" s="3">
        <f>IF(K40&gt;D49,1,0)</f>
        <v>1</v>
      </c>
      <c r="R49" s="3">
        <f>IF(K40&gt;D49+17,1,0)</f>
        <v>0</v>
      </c>
      <c r="S49" s="3"/>
      <c r="T49" s="3">
        <f t="shared" si="60"/>
        <v>5</v>
      </c>
      <c r="U49" s="15">
        <f t="shared" si="61"/>
        <v>6</v>
      </c>
      <c r="V49" s="3">
        <f>IF(L40=D49,1,0)</f>
        <v>0</v>
      </c>
      <c r="W49" s="3">
        <f>IF(L40&gt;D49,1,0)</f>
        <v>1</v>
      </c>
      <c r="X49" s="3">
        <f>IF(L40&gt;D49+17,1,0)</f>
        <v>1</v>
      </c>
      <c r="Y49" s="3">
        <f t="shared" si="62"/>
        <v>6</v>
      </c>
      <c r="Z49" s="15">
        <f t="shared" si="63"/>
        <v>5</v>
      </c>
      <c r="AA49" s="3">
        <f>IF(M40=D49,1,0)</f>
        <v>0</v>
      </c>
      <c r="AB49" s="3">
        <f>IF(M40&gt;D49,1,0)</f>
        <v>1</v>
      </c>
      <c r="AC49" s="3">
        <f>IF(M40&gt;D49+17,1,0)</f>
        <v>0</v>
      </c>
      <c r="AD49" s="3">
        <f t="shared" si="64"/>
        <v>5</v>
      </c>
      <c r="AE49" s="15">
        <f t="shared" si="65"/>
        <v>5</v>
      </c>
      <c r="AF49" s="3">
        <f>IF(N40=D49,1,0)</f>
        <v>0</v>
      </c>
      <c r="AG49" s="3">
        <f>IF(N40&gt;D49,1,0)</f>
        <v>1</v>
      </c>
      <c r="AH49" s="3">
        <f>IF(N40&gt;D49+17,1,0)</f>
        <v>0</v>
      </c>
      <c r="AI49" s="3"/>
      <c r="AJ49" s="3">
        <f t="shared" si="66"/>
        <v>5</v>
      </c>
      <c r="AK49" s="15">
        <f t="shared" si="67"/>
        <v>7</v>
      </c>
      <c r="AL49" s="2"/>
      <c r="AM49" s="2"/>
      <c r="AN49" s="6">
        <f xml:space="preserve"> IF( K40-D49&lt;0,-1,0)</f>
        <v>0</v>
      </c>
      <c r="AO49" s="6">
        <f xml:space="preserve"> IF(K40-D49&gt;17,C49+2,C49+1)</f>
        <v>5</v>
      </c>
      <c r="AP49" s="6">
        <f t="shared" si="68"/>
        <v>0</v>
      </c>
      <c r="AQ49" s="6"/>
      <c r="AR49" s="6"/>
      <c r="AS49" s="75">
        <f t="shared" si="69"/>
        <v>0</v>
      </c>
      <c r="AT49" s="47">
        <f t="shared" si="70"/>
        <v>0</v>
      </c>
      <c r="AU49" s="6">
        <f xml:space="preserve"> IF( L40-D49&lt;0,-1,0)</f>
        <v>0</v>
      </c>
      <c r="AV49" s="6">
        <f xml:space="preserve"> IF(L40-D49&gt;17,C49+2,C49+1)</f>
        <v>6</v>
      </c>
      <c r="AW49" s="6">
        <f t="shared" si="71"/>
        <v>1</v>
      </c>
      <c r="AX49" s="6">
        <f t="shared" si="72"/>
        <v>1</v>
      </c>
      <c r="AY49" s="47">
        <f t="shared" si="73"/>
        <v>1</v>
      </c>
      <c r="AZ49" s="6">
        <f xml:space="preserve"> IF( M40-D49&lt;0,-1,0)</f>
        <v>0</v>
      </c>
      <c r="BA49" s="6">
        <f xml:space="preserve"> IF(M40-D49&gt;17,C49+2,C49+1)</f>
        <v>5</v>
      </c>
      <c r="BB49" s="6">
        <f t="shared" si="74"/>
        <v>1</v>
      </c>
      <c r="BC49" s="6">
        <f t="shared" si="75"/>
        <v>1</v>
      </c>
      <c r="BD49" s="47">
        <f t="shared" si="76"/>
        <v>1</v>
      </c>
      <c r="BE49" s="6">
        <f xml:space="preserve"> IF( N40-D49&lt;0,-1,0)</f>
        <v>0</v>
      </c>
      <c r="BF49" s="6">
        <f xml:space="preserve"> IF(N40-D49&gt;17,C49+2,C49+1)</f>
        <v>5</v>
      </c>
      <c r="BG49" s="6">
        <f t="shared" si="77"/>
        <v>-1</v>
      </c>
      <c r="BH49" s="6"/>
      <c r="BI49" s="6"/>
      <c r="BJ49" s="6">
        <f t="shared" si="78"/>
        <v>0</v>
      </c>
      <c r="BK49" s="47">
        <f t="shared" si="79"/>
        <v>0</v>
      </c>
    </row>
    <row r="50" spans="2:63" x14ac:dyDescent="0.25">
      <c r="B50" s="29">
        <v>5</v>
      </c>
      <c r="C50" s="29">
        <f>'DAY 1 INPUT'!C10</f>
        <v>4</v>
      </c>
      <c r="D50" s="30">
        <f>'DAY 1 INPUT'!D10</f>
        <v>2</v>
      </c>
      <c r="E50" s="2"/>
      <c r="F50" s="119">
        <f>'DAY 1 INPUT'!J10</f>
        <v>8</v>
      </c>
      <c r="G50" s="119">
        <f>'DAY 1 INPUT'!K10</f>
        <v>5</v>
      </c>
      <c r="H50" s="119">
        <f>'DAY 1 INPUT'!L10</f>
        <v>6</v>
      </c>
      <c r="I50" s="119">
        <f>'DAY 1 INPUT'!M10</f>
        <v>8</v>
      </c>
      <c r="J50" s="2"/>
      <c r="K50" s="31">
        <f t="shared" si="56"/>
        <v>6</v>
      </c>
      <c r="L50" s="31">
        <f t="shared" si="57"/>
        <v>5</v>
      </c>
      <c r="M50" s="31">
        <f t="shared" si="58"/>
        <v>6</v>
      </c>
      <c r="N50" s="31">
        <f t="shared" si="59"/>
        <v>6</v>
      </c>
      <c r="O50" s="9"/>
      <c r="P50" s="3">
        <f>IF(K40=D50,1,0)</f>
        <v>0</v>
      </c>
      <c r="Q50" s="3">
        <f>IF(K40&gt;D50,1,0)</f>
        <v>1</v>
      </c>
      <c r="R50" s="3">
        <f>IF(K40&gt;D50+17,1,0)</f>
        <v>0</v>
      </c>
      <c r="S50" s="3"/>
      <c r="T50" s="3">
        <f t="shared" si="60"/>
        <v>5</v>
      </c>
      <c r="U50" s="15">
        <f t="shared" si="61"/>
        <v>7</v>
      </c>
      <c r="V50" s="3">
        <f>IF(L40=D50,1,0)</f>
        <v>0</v>
      </c>
      <c r="W50" s="3">
        <f>IF(L40&gt;D50,1,0)</f>
        <v>1</v>
      </c>
      <c r="X50" s="3">
        <f>IF(L40&gt;D50+17,1,0)</f>
        <v>1</v>
      </c>
      <c r="Y50" s="3">
        <f t="shared" si="62"/>
        <v>6</v>
      </c>
      <c r="Z50" s="15">
        <f t="shared" si="63"/>
        <v>3</v>
      </c>
      <c r="AA50" s="3">
        <f>IF(M40=D50,1,0)</f>
        <v>0</v>
      </c>
      <c r="AB50" s="3">
        <f>IF(M40&gt;D50,1,0)</f>
        <v>1</v>
      </c>
      <c r="AC50" s="3">
        <f>IF(M40&gt;D50+17,1,0)</f>
        <v>0</v>
      </c>
      <c r="AD50" s="3">
        <f t="shared" si="64"/>
        <v>5</v>
      </c>
      <c r="AE50" s="15">
        <f t="shared" si="65"/>
        <v>5</v>
      </c>
      <c r="AF50" s="3">
        <f>IF(N40=D50,1,0)</f>
        <v>0</v>
      </c>
      <c r="AG50" s="3">
        <f>IF(N40&gt;D50,1,0)</f>
        <v>1</v>
      </c>
      <c r="AH50" s="3">
        <f>IF(N40&gt;D50+17,1,0)</f>
        <v>1</v>
      </c>
      <c r="AI50" s="3"/>
      <c r="AJ50" s="3">
        <f t="shared" si="66"/>
        <v>6</v>
      </c>
      <c r="AK50" s="15">
        <f t="shared" si="67"/>
        <v>6</v>
      </c>
      <c r="AL50" s="2"/>
      <c r="AM50" s="2"/>
      <c r="AN50" s="31">
        <f xml:space="preserve"> IF( K40-D50&lt;0,-1,0)</f>
        <v>0</v>
      </c>
      <c r="AO50" s="31">
        <f xml:space="preserve"> IF(K40-D50&gt;17,C50+2,C50+1)</f>
        <v>5</v>
      </c>
      <c r="AP50" s="31">
        <f t="shared" si="68"/>
        <v>-1</v>
      </c>
      <c r="AQ50" s="31"/>
      <c r="AR50" s="31"/>
      <c r="AS50" s="31">
        <f t="shared" si="69"/>
        <v>0</v>
      </c>
      <c r="AT50" s="47">
        <f t="shared" si="70"/>
        <v>0</v>
      </c>
      <c r="AU50" s="31">
        <f xml:space="preserve"> IF( L40-D50&lt;0,-1,0)</f>
        <v>0</v>
      </c>
      <c r="AV50" s="31">
        <f xml:space="preserve"> IF(L40-D50&gt;17,C50+2,C50+1)</f>
        <v>6</v>
      </c>
      <c r="AW50" s="31">
        <f t="shared" si="71"/>
        <v>3</v>
      </c>
      <c r="AX50" s="31">
        <f t="shared" si="72"/>
        <v>3</v>
      </c>
      <c r="AY50" s="47">
        <f t="shared" si="73"/>
        <v>3</v>
      </c>
      <c r="AZ50" s="31">
        <f xml:space="preserve"> IF( M40-D50&lt;0,-1,0)</f>
        <v>0</v>
      </c>
      <c r="BA50" s="31">
        <f xml:space="preserve"> IF(M40-D50&gt;17,C50+2,C50+1)</f>
        <v>5</v>
      </c>
      <c r="BB50" s="31">
        <f t="shared" si="74"/>
        <v>1</v>
      </c>
      <c r="BC50" s="31">
        <f t="shared" si="75"/>
        <v>1</v>
      </c>
      <c r="BD50" s="47">
        <f t="shared" si="76"/>
        <v>1</v>
      </c>
      <c r="BE50" s="31">
        <f xml:space="preserve"> IF( N40-D50&lt;0,-1,0)</f>
        <v>0</v>
      </c>
      <c r="BF50" s="31">
        <f xml:space="preserve"> IF(N40-D50&gt;17,C50+2,C50+1)</f>
        <v>6</v>
      </c>
      <c r="BG50" s="31">
        <f t="shared" si="77"/>
        <v>0</v>
      </c>
      <c r="BH50" s="31"/>
      <c r="BI50" s="31"/>
      <c r="BJ50" s="31">
        <f t="shared" si="78"/>
        <v>0</v>
      </c>
      <c r="BK50" s="47">
        <f t="shared" si="79"/>
        <v>0</v>
      </c>
    </row>
    <row r="51" spans="2:63" x14ac:dyDescent="0.25">
      <c r="B51" s="4">
        <v>6</v>
      </c>
      <c r="C51" s="29">
        <f>'DAY 1 INPUT'!C11</f>
        <v>3</v>
      </c>
      <c r="D51" s="30">
        <f>'DAY 1 INPUT'!D11</f>
        <v>18</v>
      </c>
      <c r="E51" s="2"/>
      <c r="F51" s="119">
        <f>'DAY 1 INPUT'!J11</f>
        <v>4</v>
      </c>
      <c r="G51" s="119">
        <f>'DAY 1 INPUT'!K11</f>
        <v>8</v>
      </c>
      <c r="H51" s="119">
        <f>'DAY 1 INPUT'!L11</f>
        <v>6</v>
      </c>
      <c r="I51" s="119">
        <f>'DAY 1 INPUT'!M11</f>
        <v>3</v>
      </c>
      <c r="J51" s="2"/>
      <c r="K51" s="6">
        <f t="shared" si="56"/>
        <v>4</v>
      </c>
      <c r="L51" s="6">
        <f t="shared" si="57"/>
        <v>5</v>
      </c>
      <c r="M51" s="6">
        <f t="shared" si="58"/>
        <v>5</v>
      </c>
      <c r="N51" s="6">
        <f t="shared" si="59"/>
        <v>3</v>
      </c>
      <c r="O51" s="9"/>
      <c r="P51" s="3">
        <f>IF(K40=D51,1,0)</f>
        <v>1</v>
      </c>
      <c r="Q51" s="3">
        <f>IF(K40&gt;D51,1,0)</f>
        <v>0</v>
      </c>
      <c r="R51" s="3">
        <f>IF(K40&gt;D51+17,1,0)</f>
        <v>0</v>
      </c>
      <c r="S51" s="3"/>
      <c r="T51" s="3">
        <f t="shared" si="60"/>
        <v>4</v>
      </c>
      <c r="U51" s="15">
        <f t="shared" si="61"/>
        <v>3</v>
      </c>
      <c r="V51" s="3">
        <f>IF(L40=D51,1,0)</f>
        <v>0</v>
      </c>
      <c r="W51" s="3">
        <f>IF(L40&gt;D51,1,0)</f>
        <v>1</v>
      </c>
      <c r="X51" s="3">
        <f>IF(L40&gt;D51+17,1,0)</f>
        <v>0</v>
      </c>
      <c r="Y51" s="3">
        <f t="shared" si="62"/>
        <v>4</v>
      </c>
      <c r="Z51" s="15">
        <f t="shared" si="63"/>
        <v>7</v>
      </c>
      <c r="AA51" s="3">
        <f>IF(M40=D51,1,0)</f>
        <v>1</v>
      </c>
      <c r="AB51" s="3">
        <f>IF(M40&gt;D51,1,0)</f>
        <v>0</v>
      </c>
      <c r="AC51" s="3">
        <f>IF(M40&gt;D51+17,1,0)</f>
        <v>0</v>
      </c>
      <c r="AD51" s="3">
        <f t="shared" si="64"/>
        <v>4</v>
      </c>
      <c r="AE51" s="15">
        <f t="shared" si="65"/>
        <v>5</v>
      </c>
      <c r="AF51" s="3">
        <f>IF(N40=D51,1,0)</f>
        <v>0</v>
      </c>
      <c r="AG51" s="3">
        <f>IF(N40&gt;D51,1,0)</f>
        <v>1</v>
      </c>
      <c r="AH51" s="3">
        <f>IF(N40&gt;D51+17,1,0)</f>
        <v>0</v>
      </c>
      <c r="AI51" s="3"/>
      <c r="AJ51" s="3">
        <f t="shared" si="66"/>
        <v>4</v>
      </c>
      <c r="AK51" s="15">
        <f t="shared" si="67"/>
        <v>2</v>
      </c>
      <c r="AL51" s="2"/>
      <c r="AM51" s="2"/>
      <c r="AN51" s="6">
        <f xml:space="preserve"> IF( K40-D51&lt;0,-1,0)</f>
        <v>0</v>
      </c>
      <c r="AO51" s="6">
        <f xml:space="preserve"> IF(K40-D51&gt;17,C51+2,C51+1)</f>
        <v>4</v>
      </c>
      <c r="AP51" s="6">
        <f t="shared" si="68"/>
        <v>2</v>
      </c>
      <c r="AQ51" s="6"/>
      <c r="AR51" s="6"/>
      <c r="AS51" s="75">
        <f t="shared" si="69"/>
        <v>2</v>
      </c>
      <c r="AT51" s="47">
        <f t="shared" si="70"/>
        <v>2</v>
      </c>
      <c r="AU51" s="6">
        <f xml:space="preserve"> IF( L40-D51&lt;0,-1,0)</f>
        <v>0</v>
      </c>
      <c r="AV51" s="6">
        <f xml:space="preserve"> IF(L40-D51&gt;17,C51+2,C51+1)</f>
        <v>4</v>
      </c>
      <c r="AW51" s="6">
        <f t="shared" si="71"/>
        <v>-2</v>
      </c>
      <c r="AX51" s="6">
        <f t="shared" si="72"/>
        <v>0</v>
      </c>
      <c r="AY51" s="47">
        <f t="shared" si="73"/>
        <v>0</v>
      </c>
      <c r="AZ51" s="6">
        <f xml:space="preserve"> IF( M40-D51&lt;0,-1,0)</f>
        <v>0</v>
      </c>
      <c r="BA51" s="6">
        <f xml:space="preserve"> IF(M40-D51&gt;17,C51+2,C51+1)</f>
        <v>4</v>
      </c>
      <c r="BB51" s="6">
        <f t="shared" si="74"/>
        <v>0</v>
      </c>
      <c r="BC51" s="6">
        <f t="shared" si="75"/>
        <v>0</v>
      </c>
      <c r="BD51" s="47">
        <f t="shared" si="76"/>
        <v>0</v>
      </c>
      <c r="BE51" s="6">
        <f xml:space="preserve"> IF( N40-D51&lt;0,-1,0)</f>
        <v>0</v>
      </c>
      <c r="BF51" s="6">
        <f xml:space="preserve"> IF(N40-D51&gt;17,C51+2,C51+1)</f>
        <v>4</v>
      </c>
      <c r="BG51" s="6">
        <f t="shared" si="77"/>
        <v>3</v>
      </c>
      <c r="BH51" s="6"/>
      <c r="BI51" s="6"/>
      <c r="BJ51" s="6">
        <f t="shared" si="78"/>
        <v>3</v>
      </c>
      <c r="BK51" s="47">
        <f t="shared" si="79"/>
        <v>3</v>
      </c>
    </row>
    <row r="52" spans="2:63" x14ac:dyDescent="0.25">
      <c r="B52" s="29">
        <v>7</v>
      </c>
      <c r="C52" s="29">
        <f>'DAY 1 INPUT'!C12</f>
        <v>4</v>
      </c>
      <c r="D52" s="30">
        <f>'DAY 1 INPUT'!D12</f>
        <v>8</v>
      </c>
      <c r="E52" s="2"/>
      <c r="F52" s="119">
        <f>'DAY 1 INPUT'!J12</f>
        <v>6</v>
      </c>
      <c r="G52" s="119">
        <f>'DAY 1 INPUT'!K12</f>
        <v>5</v>
      </c>
      <c r="H52" s="119">
        <f>'DAY 1 INPUT'!L12</f>
        <v>6</v>
      </c>
      <c r="I52" s="119">
        <f>'DAY 1 INPUT'!M12</f>
        <v>8</v>
      </c>
      <c r="J52" s="2"/>
      <c r="K52" s="31">
        <f t="shared" si="56"/>
        <v>6</v>
      </c>
      <c r="L52" s="31">
        <f t="shared" si="57"/>
        <v>5</v>
      </c>
      <c r="M52" s="31">
        <f t="shared" si="58"/>
        <v>6</v>
      </c>
      <c r="N52" s="31">
        <f t="shared" si="59"/>
        <v>6</v>
      </c>
      <c r="O52" s="9"/>
      <c r="P52" s="3">
        <f>IF(K40=D52,1,0)</f>
        <v>0</v>
      </c>
      <c r="Q52" s="3">
        <f>IF(K40&gt;D52,1,0)</f>
        <v>1</v>
      </c>
      <c r="R52" s="3">
        <f>IF(K40&gt;D52+17,1,0)</f>
        <v>0</v>
      </c>
      <c r="S52" s="3"/>
      <c r="T52" s="3">
        <f t="shared" si="60"/>
        <v>5</v>
      </c>
      <c r="U52" s="15">
        <f t="shared" si="61"/>
        <v>5</v>
      </c>
      <c r="V52" s="3">
        <f>IF(L40=D52,1,0)</f>
        <v>0</v>
      </c>
      <c r="W52" s="3">
        <f>IF(L40&gt;D52,1,0)</f>
        <v>1</v>
      </c>
      <c r="X52" s="3">
        <f>IF(L40&gt;D52+17,1,0)</f>
        <v>1</v>
      </c>
      <c r="Y52" s="3">
        <f t="shared" si="62"/>
        <v>6</v>
      </c>
      <c r="Z52" s="15">
        <f t="shared" si="63"/>
        <v>3</v>
      </c>
      <c r="AA52" s="3">
        <f>IF(M40=D52,1,0)</f>
        <v>0</v>
      </c>
      <c r="AB52" s="3">
        <f>IF(M40&gt;D52,1,0)</f>
        <v>1</v>
      </c>
      <c r="AC52" s="3">
        <f>IF(M40&gt;D52+17,1,0)</f>
        <v>0</v>
      </c>
      <c r="AD52" s="3">
        <f t="shared" si="64"/>
        <v>5</v>
      </c>
      <c r="AE52" s="15">
        <f t="shared" si="65"/>
        <v>5</v>
      </c>
      <c r="AF52" s="3">
        <f>IF(N40=D52,1,0)</f>
        <v>0</v>
      </c>
      <c r="AG52" s="3">
        <f>IF(N40&gt;D52,1,0)</f>
        <v>1</v>
      </c>
      <c r="AH52" s="3">
        <f>IF(N40&gt;D52+17,1,0)</f>
        <v>1</v>
      </c>
      <c r="AI52" s="3"/>
      <c r="AJ52" s="3">
        <f t="shared" si="66"/>
        <v>6</v>
      </c>
      <c r="AK52" s="15">
        <f t="shared" si="67"/>
        <v>6</v>
      </c>
      <c r="AL52" s="2"/>
      <c r="AM52" s="2"/>
      <c r="AN52" s="31">
        <f xml:space="preserve"> IF( K40-D52&lt;0,-1,0)</f>
        <v>0</v>
      </c>
      <c r="AO52" s="31">
        <f xml:space="preserve"> IF(K40-D52&gt;17,C52+2,C52+1)</f>
        <v>5</v>
      </c>
      <c r="AP52" s="31">
        <f t="shared" si="68"/>
        <v>1</v>
      </c>
      <c r="AQ52" s="31"/>
      <c r="AR52" s="31"/>
      <c r="AS52" s="31">
        <f t="shared" si="69"/>
        <v>1</v>
      </c>
      <c r="AT52" s="47">
        <f t="shared" si="70"/>
        <v>1</v>
      </c>
      <c r="AU52" s="31">
        <f xml:space="preserve"> IF( L40-D52&lt;0,-1,0)</f>
        <v>0</v>
      </c>
      <c r="AV52" s="31">
        <f xml:space="preserve"> IF(L40-D52&gt;17,C52+2,C52+1)</f>
        <v>6</v>
      </c>
      <c r="AW52" s="31">
        <f t="shared" si="71"/>
        <v>3</v>
      </c>
      <c r="AX52" s="31">
        <f t="shared" si="72"/>
        <v>3</v>
      </c>
      <c r="AY52" s="47">
        <f t="shared" si="73"/>
        <v>3</v>
      </c>
      <c r="AZ52" s="31">
        <f xml:space="preserve"> IF( M40-D52&lt;0,-1,0)</f>
        <v>0</v>
      </c>
      <c r="BA52" s="31">
        <f xml:space="preserve"> IF(M40-D52&gt;17,C52+2,C52+1)</f>
        <v>5</v>
      </c>
      <c r="BB52" s="31">
        <f t="shared" si="74"/>
        <v>1</v>
      </c>
      <c r="BC52" s="31">
        <f t="shared" si="75"/>
        <v>1</v>
      </c>
      <c r="BD52" s="47">
        <f t="shared" si="76"/>
        <v>1</v>
      </c>
      <c r="BE52" s="31">
        <f xml:space="preserve"> IF( N40-D52&lt;0,-1,0)</f>
        <v>0</v>
      </c>
      <c r="BF52" s="31">
        <f xml:space="preserve"> IF(N40-D52&gt;17,C52+2,C52+1)</f>
        <v>6</v>
      </c>
      <c r="BG52" s="31">
        <f t="shared" si="77"/>
        <v>0</v>
      </c>
      <c r="BH52" s="31"/>
      <c r="BI52" s="31"/>
      <c r="BJ52" s="31">
        <f t="shared" si="78"/>
        <v>0</v>
      </c>
      <c r="BK52" s="47">
        <f t="shared" si="79"/>
        <v>0</v>
      </c>
    </row>
    <row r="53" spans="2:63" x14ac:dyDescent="0.25">
      <c r="B53" s="4">
        <v>8</v>
      </c>
      <c r="C53" s="29">
        <f>'DAY 1 INPUT'!C13</f>
        <v>4</v>
      </c>
      <c r="D53" s="30">
        <f>'DAY 1 INPUT'!D13</f>
        <v>6</v>
      </c>
      <c r="E53" s="2"/>
      <c r="F53" s="119">
        <f>'DAY 1 INPUT'!J13</f>
        <v>8</v>
      </c>
      <c r="G53" s="119">
        <f>'DAY 1 INPUT'!K13</f>
        <v>9</v>
      </c>
      <c r="H53" s="119">
        <f>'DAY 1 INPUT'!L13</f>
        <v>7</v>
      </c>
      <c r="I53" s="119">
        <f>'DAY 1 INPUT'!M13</f>
        <v>7</v>
      </c>
      <c r="J53" s="2"/>
      <c r="K53" s="6">
        <f t="shared" si="56"/>
        <v>6</v>
      </c>
      <c r="L53" s="6">
        <f t="shared" si="57"/>
        <v>6</v>
      </c>
      <c r="M53" s="6">
        <f t="shared" si="58"/>
        <v>6</v>
      </c>
      <c r="N53" s="6">
        <f t="shared" si="59"/>
        <v>6</v>
      </c>
      <c r="O53" s="9"/>
      <c r="P53" s="3">
        <f>IF(K40=D53,1,0)</f>
        <v>0</v>
      </c>
      <c r="Q53" s="3">
        <f>IF(K40&gt;D53,1,0)</f>
        <v>1</v>
      </c>
      <c r="R53" s="3">
        <f>IF(K40&gt;D53+17,1,0)</f>
        <v>0</v>
      </c>
      <c r="S53" s="3"/>
      <c r="T53" s="3">
        <f t="shared" si="60"/>
        <v>5</v>
      </c>
      <c r="U53" s="15">
        <f t="shared" si="61"/>
        <v>7</v>
      </c>
      <c r="V53" s="3">
        <f>IF(L40=D53,1,0)</f>
        <v>0</v>
      </c>
      <c r="W53" s="3">
        <f>IF(L40&gt;D53,1,0)</f>
        <v>1</v>
      </c>
      <c r="X53" s="3">
        <f>IF(L40&gt;D53+17,1,0)</f>
        <v>1</v>
      </c>
      <c r="Y53" s="3">
        <f t="shared" si="62"/>
        <v>6</v>
      </c>
      <c r="Z53" s="15">
        <f t="shared" si="63"/>
        <v>7</v>
      </c>
      <c r="AA53" s="3">
        <f>IF(M40=D53,1,0)</f>
        <v>0</v>
      </c>
      <c r="AB53" s="3">
        <f>IF(M40&gt;D53,1,0)</f>
        <v>1</v>
      </c>
      <c r="AC53" s="3">
        <f>IF(M40&gt;D53+17,1,0)</f>
        <v>0</v>
      </c>
      <c r="AD53" s="3">
        <f t="shared" si="64"/>
        <v>5</v>
      </c>
      <c r="AE53" s="15">
        <f t="shared" si="65"/>
        <v>6</v>
      </c>
      <c r="AF53" s="3">
        <f>IF(N40=D53,1,0)</f>
        <v>0</v>
      </c>
      <c r="AG53" s="3">
        <f>IF(N40&gt;D53,1,0)</f>
        <v>1</v>
      </c>
      <c r="AH53" s="3">
        <f>IF(N40&gt;D53+17,1,0)</f>
        <v>1</v>
      </c>
      <c r="AI53" s="3"/>
      <c r="AJ53" s="3">
        <f t="shared" si="66"/>
        <v>6</v>
      </c>
      <c r="AK53" s="15">
        <f t="shared" si="67"/>
        <v>5</v>
      </c>
      <c r="AL53" s="2"/>
      <c r="AM53" s="2"/>
      <c r="AN53" s="6">
        <f xml:space="preserve"> IF( K40-D53&lt;0,-1,0)</f>
        <v>0</v>
      </c>
      <c r="AO53" s="6">
        <f xml:space="preserve"> IF(K40-D53&gt;17,C53+2,C53+1)</f>
        <v>5</v>
      </c>
      <c r="AP53" s="6">
        <f t="shared" si="68"/>
        <v>-1</v>
      </c>
      <c r="AQ53" s="6"/>
      <c r="AR53" s="6"/>
      <c r="AS53" s="75">
        <f t="shared" si="69"/>
        <v>0</v>
      </c>
      <c r="AT53" s="47">
        <f t="shared" si="70"/>
        <v>0</v>
      </c>
      <c r="AU53" s="6">
        <f xml:space="preserve"> IF( L40-D53&lt;0,-1,0)</f>
        <v>0</v>
      </c>
      <c r="AV53" s="6">
        <f xml:space="preserve"> IF(L40-D53&gt;17,C53+2,C53+1)</f>
        <v>6</v>
      </c>
      <c r="AW53" s="6">
        <f t="shared" si="71"/>
        <v>-1</v>
      </c>
      <c r="AX53" s="6">
        <f t="shared" si="72"/>
        <v>0</v>
      </c>
      <c r="AY53" s="47">
        <f t="shared" si="73"/>
        <v>0</v>
      </c>
      <c r="AZ53" s="6">
        <f xml:space="preserve"> IF( M40-D53&lt;0,-1,0)</f>
        <v>0</v>
      </c>
      <c r="BA53" s="6">
        <f xml:space="preserve"> IF(M40-D53&gt;17,C53+2,C53+1)</f>
        <v>5</v>
      </c>
      <c r="BB53" s="6">
        <f t="shared" si="74"/>
        <v>0</v>
      </c>
      <c r="BC53" s="6">
        <f t="shared" si="75"/>
        <v>0</v>
      </c>
      <c r="BD53" s="47">
        <f t="shared" si="76"/>
        <v>0</v>
      </c>
      <c r="BE53" s="6">
        <f xml:space="preserve"> IF( N40-D53&lt;0,-1,0)</f>
        <v>0</v>
      </c>
      <c r="BF53" s="6">
        <f xml:space="preserve"> IF(N40-D53&gt;17,C53+2,C53+1)</f>
        <v>6</v>
      </c>
      <c r="BG53" s="6">
        <f t="shared" si="77"/>
        <v>1</v>
      </c>
      <c r="BH53" s="6"/>
      <c r="BI53" s="6"/>
      <c r="BJ53" s="6">
        <f t="shared" si="78"/>
        <v>1</v>
      </c>
      <c r="BK53" s="47">
        <f t="shared" si="79"/>
        <v>1</v>
      </c>
    </row>
    <row r="54" spans="2:63" x14ac:dyDescent="0.25">
      <c r="B54" s="29">
        <v>9</v>
      </c>
      <c r="C54" s="29">
        <f>'DAY 1 INPUT'!C14</f>
        <v>5</v>
      </c>
      <c r="D54" s="30">
        <f>'DAY 1 INPUT'!D14</f>
        <v>12</v>
      </c>
      <c r="E54" s="2"/>
      <c r="F54" s="119">
        <f>'DAY 1 INPUT'!J14</f>
        <v>5</v>
      </c>
      <c r="G54" s="119">
        <f>'DAY 1 INPUT'!K14</f>
        <v>9</v>
      </c>
      <c r="H54" s="119">
        <f>'DAY 1 INPUT'!L14</f>
        <v>4</v>
      </c>
      <c r="I54" s="119">
        <f>'DAY 1 INPUT'!M14</f>
        <v>8</v>
      </c>
      <c r="J54" s="2"/>
      <c r="K54" s="31">
        <f t="shared" si="56"/>
        <v>5</v>
      </c>
      <c r="L54" s="31">
        <f t="shared" si="57"/>
        <v>7</v>
      </c>
      <c r="M54" s="31">
        <f t="shared" si="58"/>
        <v>4</v>
      </c>
      <c r="N54" s="31">
        <f t="shared" si="59"/>
        <v>7</v>
      </c>
      <c r="O54" s="9"/>
      <c r="P54" s="3">
        <f>IF(K40=D54,1,0)</f>
        <v>0</v>
      </c>
      <c r="Q54" s="3">
        <f>IF(K40&gt;D54,1,0)</f>
        <v>1</v>
      </c>
      <c r="R54" s="3">
        <f>IF(K40&gt;D54+17,1,0)</f>
        <v>0</v>
      </c>
      <c r="S54" s="3"/>
      <c r="T54" s="3">
        <f t="shared" si="60"/>
        <v>6</v>
      </c>
      <c r="U54" s="15">
        <f t="shared" si="61"/>
        <v>4</v>
      </c>
      <c r="V54" s="3">
        <f>IF(L40=D54,1,0)</f>
        <v>0</v>
      </c>
      <c r="W54" s="3">
        <f>IF(L40&gt;D54,1,0)</f>
        <v>1</v>
      </c>
      <c r="X54" s="3">
        <f>IF(L40&gt;D54+17,1,0)</f>
        <v>1</v>
      </c>
      <c r="Y54" s="3">
        <f t="shared" si="62"/>
        <v>7</v>
      </c>
      <c r="Z54" s="15">
        <f t="shared" si="63"/>
        <v>7</v>
      </c>
      <c r="AA54" s="3">
        <f>IF(M40=D54,1,0)</f>
        <v>0</v>
      </c>
      <c r="AB54" s="3">
        <f>IF(M40&gt;D54,1,0)</f>
        <v>1</v>
      </c>
      <c r="AC54" s="3">
        <f>IF(M40&gt;D54+17,1,0)</f>
        <v>0</v>
      </c>
      <c r="AD54" s="3">
        <f t="shared" si="64"/>
        <v>6</v>
      </c>
      <c r="AE54" s="15">
        <f t="shared" si="65"/>
        <v>3</v>
      </c>
      <c r="AF54" s="3">
        <f>IF(N40=D54,1,0)</f>
        <v>0</v>
      </c>
      <c r="AG54" s="3">
        <f>IF(N40&gt;D54,1,0)</f>
        <v>1</v>
      </c>
      <c r="AH54" s="3">
        <f>IF(N40&gt;D54+17,1,0)</f>
        <v>0</v>
      </c>
      <c r="AI54" s="3"/>
      <c r="AJ54" s="3">
        <f t="shared" si="66"/>
        <v>6</v>
      </c>
      <c r="AK54" s="15">
        <f t="shared" si="67"/>
        <v>7</v>
      </c>
      <c r="AL54" s="2"/>
      <c r="AM54" s="2"/>
      <c r="AN54" s="31">
        <f xml:space="preserve"> IF( K40-D54&lt;0,-1,0)</f>
        <v>0</v>
      </c>
      <c r="AO54" s="31">
        <f xml:space="preserve"> IF(K40-D54&gt;17,C54+2,C54+1)</f>
        <v>6</v>
      </c>
      <c r="AP54" s="31">
        <f t="shared" si="68"/>
        <v>3</v>
      </c>
      <c r="AQ54" s="31"/>
      <c r="AR54" s="31"/>
      <c r="AS54" s="31">
        <f t="shared" si="69"/>
        <v>3</v>
      </c>
      <c r="AT54" s="47">
        <f t="shared" si="70"/>
        <v>3</v>
      </c>
      <c r="AU54" s="31">
        <f xml:space="preserve"> IF( L40-D54&lt;0,-1,0)</f>
        <v>0</v>
      </c>
      <c r="AV54" s="31">
        <f xml:space="preserve"> IF(L40-D54&gt;17,C54+2,C54+1)</f>
        <v>7</v>
      </c>
      <c r="AW54" s="31">
        <f t="shared" si="71"/>
        <v>0</v>
      </c>
      <c r="AX54" s="31">
        <f t="shared" si="72"/>
        <v>0</v>
      </c>
      <c r="AY54" s="47">
        <f t="shared" si="73"/>
        <v>0</v>
      </c>
      <c r="AZ54" s="31">
        <f xml:space="preserve"> IF( M40-D54&lt;0,-1,0)</f>
        <v>0</v>
      </c>
      <c r="BA54" s="31">
        <f xml:space="preserve"> IF(M40-D54&gt;17,C54+2,C54+1)</f>
        <v>6</v>
      </c>
      <c r="BB54" s="31">
        <f t="shared" si="74"/>
        <v>4</v>
      </c>
      <c r="BC54" s="31">
        <f t="shared" si="75"/>
        <v>4</v>
      </c>
      <c r="BD54" s="47">
        <f t="shared" si="76"/>
        <v>4</v>
      </c>
      <c r="BE54" s="31">
        <f xml:space="preserve"> IF( N40-D54&lt;0,-1,0)</f>
        <v>0</v>
      </c>
      <c r="BF54" s="31">
        <f xml:space="preserve"> IF(N40-D54&gt;17,C54+2,C54+1)</f>
        <v>6</v>
      </c>
      <c r="BG54" s="31">
        <f t="shared" si="77"/>
        <v>0</v>
      </c>
      <c r="BH54" s="31"/>
      <c r="BI54" s="31"/>
      <c r="BJ54" s="31">
        <f t="shared" si="78"/>
        <v>0</v>
      </c>
      <c r="BK54" s="47">
        <f t="shared" si="79"/>
        <v>0</v>
      </c>
    </row>
    <row r="55" spans="2:63" x14ac:dyDescent="0.25">
      <c r="B55" s="4" t="s">
        <v>1</v>
      </c>
      <c r="C55" s="4">
        <f>SUM(C46:C54)</f>
        <v>36</v>
      </c>
      <c r="D55" s="4"/>
      <c r="E55" s="2"/>
      <c r="F55" s="6">
        <f>SUM(F46:F54)</f>
        <v>56</v>
      </c>
      <c r="G55" s="6">
        <f>SUM(G46:G54)</f>
        <v>63</v>
      </c>
      <c r="H55" s="6">
        <f>SUM(H46:H54)</f>
        <v>51</v>
      </c>
      <c r="I55" s="6">
        <f>SUM(I46:I54)</f>
        <v>59</v>
      </c>
      <c r="J55" s="2"/>
      <c r="K55" s="6">
        <f>SUM(K46:K54)</f>
        <v>49</v>
      </c>
      <c r="L55" s="6">
        <f>SUM(L46:L54)</f>
        <v>51</v>
      </c>
      <c r="M55" s="6">
        <f>SUM(M46:M54)</f>
        <v>49</v>
      </c>
      <c r="N55" s="6">
        <f>SUM(N46:N54)</f>
        <v>49</v>
      </c>
      <c r="O55" s="9"/>
      <c r="P55" s="3" t="s">
        <v>8</v>
      </c>
      <c r="Q55" s="3" t="s">
        <v>29</v>
      </c>
      <c r="R55" s="3"/>
      <c r="S55" s="3"/>
      <c r="T55" s="3" t="s">
        <v>8</v>
      </c>
      <c r="U55" s="15">
        <f>SUM(U46:U54)</f>
        <v>47</v>
      </c>
      <c r="V55" s="3" t="s">
        <v>8</v>
      </c>
      <c r="W55" s="3" t="s">
        <v>29</v>
      </c>
      <c r="X55" s="3"/>
      <c r="Y55" s="3" t="s">
        <v>8</v>
      </c>
      <c r="Z55" s="15">
        <f>SUM(Z46:Z54)</f>
        <v>47</v>
      </c>
      <c r="AA55" s="3" t="s">
        <v>8</v>
      </c>
      <c r="AB55" s="3" t="s">
        <v>29</v>
      </c>
      <c r="AC55" s="3"/>
      <c r="AD55" s="3" t="s">
        <v>8</v>
      </c>
      <c r="AE55" s="15">
        <f>SUM(AE46:AE54)</f>
        <v>42</v>
      </c>
      <c r="AF55" s="3" t="s">
        <v>8</v>
      </c>
      <c r="AG55" s="3" t="s">
        <v>29</v>
      </c>
      <c r="AH55" s="3"/>
      <c r="AI55" s="3"/>
      <c r="AJ55" s="3" t="s">
        <v>8</v>
      </c>
      <c r="AK55" s="15">
        <f>SUM(AK46:AK54)</f>
        <v>46</v>
      </c>
      <c r="AL55" s="2"/>
      <c r="AM55" s="2"/>
      <c r="AN55" s="6" t="s">
        <v>8</v>
      </c>
      <c r="AO55" s="6" t="s">
        <v>8</v>
      </c>
      <c r="AP55" s="6"/>
      <c r="AQ55" s="6"/>
      <c r="AR55" s="6"/>
      <c r="AS55" s="6">
        <f>SUM(AS46:AS54)</f>
        <v>9</v>
      </c>
      <c r="AT55" s="48">
        <f>SUM(AT46:AT54)</f>
        <v>9</v>
      </c>
      <c r="AU55" s="6" t="s">
        <v>8</v>
      </c>
      <c r="AV55" s="6" t="s">
        <v>8</v>
      </c>
      <c r="AW55" s="6"/>
      <c r="AX55" s="6">
        <f>SUM(AX46:AX54)</f>
        <v>10</v>
      </c>
      <c r="AY55" s="48">
        <f>SUM(AY46:AY54)</f>
        <v>10</v>
      </c>
      <c r="AZ55" s="6" t="s">
        <v>8</v>
      </c>
      <c r="BA55" s="6" t="s">
        <v>8</v>
      </c>
      <c r="BB55" s="6"/>
      <c r="BC55" s="6">
        <f>SUM(BC46:BC54)</f>
        <v>12</v>
      </c>
      <c r="BD55" s="48">
        <f>SUM(BD46:BD54)</f>
        <v>12</v>
      </c>
      <c r="BE55" s="6" t="s">
        <v>8</v>
      </c>
      <c r="BF55" s="6" t="s">
        <v>8</v>
      </c>
      <c r="BG55" s="6"/>
      <c r="BH55" s="6"/>
      <c r="BI55" s="6"/>
      <c r="BJ55" s="6">
        <f>SUM(BJ46:BJ54)</f>
        <v>9</v>
      </c>
      <c r="BK55" s="48">
        <f>SUM(BK46:BK54)</f>
        <v>9</v>
      </c>
    </row>
    <row r="56" spans="2:63" x14ac:dyDescent="0.25">
      <c r="B56" s="29">
        <v>10</v>
      </c>
      <c r="C56" s="29">
        <f>'DAY 1 INPUT'!C16</f>
        <v>3</v>
      </c>
      <c r="D56" s="30">
        <f>'DAY 1 INPUT'!D16</f>
        <v>15</v>
      </c>
      <c r="E56" s="2"/>
      <c r="F56" s="119">
        <f>'DAY 1 INPUT'!J16</f>
        <v>4</v>
      </c>
      <c r="G56" s="119">
        <f>'DAY 1 INPUT'!K16</f>
        <v>5</v>
      </c>
      <c r="H56" s="119">
        <f>'DAY 1 INPUT'!L16</f>
        <v>4</v>
      </c>
      <c r="I56" s="119">
        <f>'DAY 1 INPUT'!M16</f>
        <v>4</v>
      </c>
      <c r="J56" s="2"/>
      <c r="K56" s="31">
        <f t="shared" ref="K56:K64" si="80">IF(F56-C56 &gt;2,C56+2,F56)</f>
        <v>4</v>
      </c>
      <c r="L56" s="31">
        <f t="shared" ref="L56:L64" si="81">IF(G56-C56 &gt;2,C56+2,G56)</f>
        <v>5</v>
      </c>
      <c r="M56" s="31">
        <f t="shared" ref="M56:M64" si="82">IF(H56-C56 &gt;2,C56+2,H56)</f>
        <v>4</v>
      </c>
      <c r="N56" s="31">
        <f t="shared" ref="N56:N64" si="83">IF(I56-C56 &gt;2,C56+2,I56)</f>
        <v>4</v>
      </c>
      <c r="O56" s="9"/>
      <c r="P56" s="3">
        <f>IF(K40=D56,1,0)</f>
        <v>0</v>
      </c>
      <c r="Q56" s="3">
        <f>IF(K40&gt;D56,1,0)</f>
        <v>1</v>
      </c>
      <c r="R56" s="3">
        <f>IF(K40&gt;D56+17,1,0)</f>
        <v>0</v>
      </c>
      <c r="S56" s="3"/>
      <c r="T56" s="3">
        <f t="shared" ref="T56:T64" si="84">SUM(P56:R56)+C56</f>
        <v>4</v>
      </c>
      <c r="U56" s="15">
        <f t="shared" ref="U56:U64" si="85">(F56-T56)+C56</f>
        <v>3</v>
      </c>
      <c r="V56" s="3">
        <f>IF(L40=D56,1,0)</f>
        <v>0</v>
      </c>
      <c r="W56" s="3">
        <f>IF(L40&gt;D56,1,0)</f>
        <v>1</v>
      </c>
      <c r="X56" s="3">
        <f>IF(L40&gt;D56+17,1,0)</f>
        <v>0</v>
      </c>
      <c r="Y56" s="3">
        <f t="shared" ref="Y56:Y64" si="86">SUM(V56:X56)+C56</f>
        <v>4</v>
      </c>
      <c r="Z56" s="15">
        <f t="shared" ref="Z56:Z64" si="87">(G56-Y56)+C56</f>
        <v>4</v>
      </c>
      <c r="AA56" s="3">
        <f>IF(M40=D56,1,0)</f>
        <v>0</v>
      </c>
      <c r="AB56" s="3">
        <f>IF(M40&gt;D56,1,0)</f>
        <v>1</v>
      </c>
      <c r="AC56" s="3">
        <f>IF(M40&gt;D56+17,1,0)</f>
        <v>0</v>
      </c>
      <c r="AD56" s="3">
        <f t="shared" ref="AD56:AD64" si="88">SUM(AA56:AC56)+C56</f>
        <v>4</v>
      </c>
      <c r="AE56" s="15">
        <f t="shared" ref="AE56:AE64" si="89">(H56-AD56)+C56</f>
        <v>3</v>
      </c>
      <c r="AF56" s="3">
        <f>IF(N40=D56,1,0)</f>
        <v>0</v>
      </c>
      <c r="AG56" s="3">
        <f>IF(N40&gt;D56,1,0)</f>
        <v>1</v>
      </c>
      <c r="AH56" s="3">
        <f>IF(N40&gt;D56+17,1,0)</f>
        <v>0</v>
      </c>
      <c r="AI56" s="3"/>
      <c r="AJ56" s="3">
        <f t="shared" ref="AJ56:AJ64" si="90">SUM(AF56:AH56)+C56</f>
        <v>4</v>
      </c>
      <c r="AK56" s="15">
        <f t="shared" ref="AK56:AK64" si="91">(I56-AJ56)+C56</f>
        <v>3</v>
      </c>
      <c r="AL56" s="2"/>
      <c r="AM56" s="2"/>
      <c r="AN56" s="31">
        <f xml:space="preserve"> IF( K40-D56&lt;0,-1,0)</f>
        <v>0</v>
      </c>
      <c r="AO56" s="31">
        <f xml:space="preserve"> IF(K40-D56&gt;17,C56+2,C56+1)</f>
        <v>4</v>
      </c>
      <c r="AP56" s="31">
        <f t="shared" ref="AP56:AP64" si="92">(AO56+2)-F56</f>
        <v>2</v>
      </c>
      <c r="AQ56" s="31"/>
      <c r="AR56" s="31"/>
      <c r="AS56" s="31">
        <f t="shared" ref="AS56:AS64" si="93">IF(AP56&lt;0,0,AP56+AN56)</f>
        <v>2</v>
      </c>
      <c r="AT56" s="47">
        <f t="shared" ref="AT56:AT64" si="94">IF(AS56&lt;0,0,AS56)</f>
        <v>2</v>
      </c>
      <c r="AU56" s="31">
        <f xml:space="preserve"> IF( L40-D56&lt;0,-1,0)</f>
        <v>0</v>
      </c>
      <c r="AV56" s="31">
        <f xml:space="preserve"> IF(L40-D56&gt;17,C56+2,C56+1)</f>
        <v>4</v>
      </c>
      <c r="AW56" s="31">
        <f t="shared" ref="AW56:AW64" si="95">(AV56+2)-G56</f>
        <v>1</v>
      </c>
      <c r="AX56" s="31">
        <f t="shared" ref="AX56:AX64" si="96" xml:space="preserve"> IF(AW56&lt;0, 0, AW56+AU56)</f>
        <v>1</v>
      </c>
      <c r="AY56" s="47">
        <f t="shared" ref="AY56:AY64" si="97">IF(AX56&lt;0,0,AX56)</f>
        <v>1</v>
      </c>
      <c r="AZ56" s="31">
        <f xml:space="preserve"> IF( M40-D56&lt;0,-1,0)</f>
        <v>0</v>
      </c>
      <c r="BA56" s="31">
        <f xml:space="preserve"> IF(M40-D56&gt;17,C56+2,C56+1)</f>
        <v>4</v>
      </c>
      <c r="BB56" s="31">
        <f t="shared" ref="BB56:BB64" si="98">(BA56+2)-H56</f>
        <v>2</v>
      </c>
      <c r="BC56" s="31">
        <f t="shared" ref="BC56:BC64" si="99">IF(BB56&lt;0,0,BB56+AZ56)</f>
        <v>2</v>
      </c>
      <c r="BD56" s="47">
        <f t="shared" ref="BD56:BD64" si="100">IF(BC56&lt;0,0,BC56)</f>
        <v>2</v>
      </c>
      <c r="BE56" s="31">
        <f xml:space="preserve"> IF( N40-D56&lt;0,-1,0)</f>
        <v>0</v>
      </c>
      <c r="BF56" s="31">
        <f xml:space="preserve"> IF(N40-D56&gt;17,C56+2,C56+1)</f>
        <v>4</v>
      </c>
      <c r="BG56" s="31">
        <f t="shared" ref="BG56:BG64" si="101">(BF56+2)-I56</f>
        <v>2</v>
      </c>
      <c r="BH56" s="31"/>
      <c r="BI56" s="31"/>
      <c r="BJ56" s="31">
        <f t="shared" ref="BJ56:BJ64" si="102" xml:space="preserve"> IF(BG56&lt;0, 0, BG56+BE56)</f>
        <v>2</v>
      </c>
      <c r="BK56" s="47">
        <f t="shared" ref="BK56:BK64" si="103">IF(BJ56&lt;0,0,BJ56)</f>
        <v>2</v>
      </c>
    </row>
    <row r="57" spans="2:63" x14ac:dyDescent="0.25">
      <c r="B57" s="4">
        <v>11</v>
      </c>
      <c r="C57" s="29">
        <f>'DAY 1 INPUT'!C17</f>
        <v>4</v>
      </c>
      <c r="D57" s="30">
        <f>'DAY 1 INPUT'!D17</f>
        <v>13</v>
      </c>
      <c r="E57" s="2"/>
      <c r="F57" s="119">
        <f>'DAY 1 INPUT'!J17</f>
        <v>7</v>
      </c>
      <c r="G57" s="119">
        <f>'DAY 1 INPUT'!K17</f>
        <v>9</v>
      </c>
      <c r="H57" s="119">
        <f>'DAY 1 INPUT'!L17</f>
        <v>7</v>
      </c>
      <c r="I57" s="119">
        <f>'DAY 1 INPUT'!M17</f>
        <v>5</v>
      </c>
      <c r="J57" s="2"/>
      <c r="K57" s="6">
        <f t="shared" si="80"/>
        <v>6</v>
      </c>
      <c r="L57" s="6">
        <f t="shared" si="81"/>
        <v>6</v>
      </c>
      <c r="M57" s="6">
        <f t="shared" si="82"/>
        <v>6</v>
      </c>
      <c r="N57" s="6">
        <f t="shared" si="83"/>
        <v>5</v>
      </c>
      <c r="O57" s="9"/>
      <c r="P57" s="3">
        <f>IF(K40=D57,1,0)</f>
        <v>0</v>
      </c>
      <c r="Q57" s="3">
        <f>IF(K40&gt;D57,1,0)</f>
        <v>1</v>
      </c>
      <c r="R57" s="3">
        <f>IF(K40&gt;D57+17,1,0)</f>
        <v>0</v>
      </c>
      <c r="S57" s="3"/>
      <c r="T57" s="3">
        <f t="shared" si="84"/>
        <v>5</v>
      </c>
      <c r="U57" s="15">
        <f t="shared" si="85"/>
        <v>6</v>
      </c>
      <c r="V57" s="3">
        <f>IF(L40=D57,1,0)</f>
        <v>0</v>
      </c>
      <c r="W57" s="3">
        <f>IF(L40&gt;D57,1,0)</f>
        <v>1</v>
      </c>
      <c r="X57" s="3">
        <f>IF(L40&gt;D57+17,1,0)</f>
        <v>1</v>
      </c>
      <c r="Y57" s="3">
        <f t="shared" si="86"/>
        <v>6</v>
      </c>
      <c r="Z57" s="15">
        <f t="shared" si="87"/>
        <v>7</v>
      </c>
      <c r="AA57" s="3">
        <f>IF(M40=D57,1,0)</f>
        <v>0</v>
      </c>
      <c r="AB57" s="3">
        <f>IF(M40&gt;D57,1,0)</f>
        <v>1</v>
      </c>
      <c r="AC57" s="3">
        <f>IF(M40&gt;D57+17,1,0)</f>
        <v>0</v>
      </c>
      <c r="AD57" s="3">
        <f t="shared" si="88"/>
        <v>5</v>
      </c>
      <c r="AE57" s="15">
        <f t="shared" si="89"/>
        <v>6</v>
      </c>
      <c r="AF57" s="3">
        <f>IF(N40=D57,1,0)</f>
        <v>0</v>
      </c>
      <c r="AG57" s="3">
        <f>IF(N40&gt;D57,1,0)</f>
        <v>1</v>
      </c>
      <c r="AH57" s="3">
        <f>IF(N40&gt;D57+17,1,0)</f>
        <v>0</v>
      </c>
      <c r="AI57" s="3"/>
      <c r="AJ57" s="3">
        <f t="shared" si="90"/>
        <v>5</v>
      </c>
      <c r="AK57" s="15">
        <f t="shared" si="91"/>
        <v>4</v>
      </c>
      <c r="AL57" s="2"/>
      <c r="AM57" s="2"/>
      <c r="AN57" s="6">
        <f xml:space="preserve"> IF( K40-D57&lt;0,-1,0)</f>
        <v>0</v>
      </c>
      <c r="AO57" s="6">
        <f xml:space="preserve"> IF(K40-D57&gt;17,C57+2,C57+1)</f>
        <v>5</v>
      </c>
      <c r="AP57" s="6">
        <f t="shared" si="92"/>
        <v>0</v>
      </c>
      <c r="AQ57" s="6"/>
      <c r="AR57" s="6"/>
      <c r="AS57" s="75">
        <f t="shared" si="93"/>
        <v>0</v>
      </c>
      <c r="AT57" s="47">
        <f t="shared" si="94"/>
        <v>0</v>
      </c>
      <c r="AU57" s="6">
        <f xml:space="preserve"> IF( L40-D57&lt;0,-1,0)</f>
        <v>0</v>
      </c>
      <c r="AV57" s="6">
        <f xml:space="preserve"> IF(L40-D57&gt;17,C57+2,C57+1)</f>
        <v>6</v>
      </c>
      <c r="AW57" s="6">
        <f t="shared" si="95"/>
        <v>-1</v>
      </c>
      <c r="AX57" s="6">
        <f t="shared" si="96"/>
        <v>0</v>
      </c>
      <c r="AY57" s="47">
        <f t="shared" si="97"/>
        <v>0</v>
      </c>
      <c r="AZ57" s="6">
        <f xml:space="preserve"> IF( M40-D57&lt;0,-1,0)</f>
        <v>0</v>
      </c>
      <c r="BA57" s="6">
        <f xml:space="preserve"> IF(M40-D57&gt;17,C57+2,C57+1)</f>
        <v>5</v>
      </c>
      <c r="BB57" s="6">
        <f t="shared" si="98"/>
        <v>0</v>
      </c>
      <c r="BC57" s="6">
        <f t="shared" si="99"/>
        <v>0</v>
      </c>
      <c r="BD57" s="47">
        <f t="shared" si="100"/>
        <v>0</v>
      </c>
      <c r="BE57" s="6">
        <f xml:space="preserve"> IF( N40-D57&lt;0,-1,0)</f>
        <v>0</v>
      </c>
      <c r="BF57" s="6">
        <f xml:space="preserve"> IF(N40-D57&gt;17,C57+2,C57+1)</f>
        <v>5</v>
      </c>
      <c r="BG57" s="6">
        <f t="shared" si="101"/>
        <v>2</v>
      </c>
      <c r="BH57" s="6"/>
      <c r="BI57" s="6"/>
      <c r="BJ57" s="6">
        <f t="shared" si="102"/>
        <v>2</v>
      </c>
      <c r="BK57" s="47">
        <f t="shared" si="103"/>
        <v>2</v>
      </c>
    </row>
    <row r="58" spans="2:63" x14ac:dyDescent="0.25">
      <c r="B58" s="29">
        <v>12</v>
      </c>
      <c r="C58" s="29">
        <f>'DAY 1 INPUT'!C18</f>
        <v>4</v>
      </c>
      <c r="D58" s="30">
        <f>'DAY 1 INPUT'!D18</f>
        <v>3</v>
      </c>
      <c r="E58" s="2"/>
      <c r="F58" s="119">
        <f>'DAY 1 INPUT'!J18</f>
        <v>6</v>
      </c>
      <c r="G58" s="119">
        <f>'DAY 1 INPUT'!K18</f>
        <v>9</v>
      </c>
      <c r="H58" s="119">
        <f>'DAY 1 INPUT'!L18</f>
        <v>6</v>
      </c>
      <c r="I58" s="119">
        <f>'DAY 1 INPUT'!M18</f>
        <v>8</v>
      </c>
      <c r="J58" s="2"/>
      <c r="K58" s="31">
        <f t="shared" si="80"/>
        <v>6</v>
      </c>
      <c r="L58" s="31">
        <f t="shared" si="81"/>
        <v>6</v>
      </c>
      <c r="M58" s="31">
        <f t="shared" si="82"/>
        <v>6</v>
      </c>
      <c r="N58" s="31">
        <f t="shared" si="83"/>
        <v>6</v>
      </c>
      <c r="O58" s="9"/>
      <c r="P58" s="3">
        <f>IF(K40=D58,1,0)</f>
        <v>0</v>
      </c>
      <c r="Q58" s="3">
        <f>IF(K40&gt;D58,1,0)</f>
        <v>1</v>
      </c>
      <c r="R58" s="3">
        <f>IF(K40&gt;D58+17,1,0)</f>
        <v>0</v>
      </c>
      <c r="S58" s="3"/>
      <c r="T58" s="3">
        <f t="shared" si="84"/>
        <v>5</v>
      </c>
      <c r="U58" s="15">
        <f t="shared" si="85"/>
        <v>5</v>
      </c>
      <c r="V58" s="3">
        <f>IF(L40=D58,1,0)</f>
        <v>0</v>
      </c>
      <c r="W58" s="3">
        <f>IF(L40&gt;D58,1,0)</f>
        <v>1</v>
      </c>
      <c r="X58" s="3">
        <f>IF(L40&gt;D58+17,1,0)</f>
        <v>1</v>
      </c>
      <c r="Y58" s="3">
        <f t="shared" si="86"/>
        <v>6</v>
      </c>
      <c r="Z58" s="15">
        <f t="shared" si="87"/>
        <v>7</v>
      </c>
      <c r="AA58" s="3">
        <f>IF(M40=D58,1,0)</f>
        <v>0</v>
      </c>
      <c r="AB58" s="3">
        <f>IF(M40&gt;D58,1,0)</f>
        <v>1</v>
      </c>
      <c r="AC58" s="3">
        <f>IF(M40&gt;D58+17,1,0)</f>
        <v>0</v>
      </c>
      <c r="AD58" s="3">
        <f t="shared" si="88"/>
        <v>5</v>
      </c>
      <c r="AE58" s="15">
        <f t="shared" si="89"/>
        <v>5</v>
      </c>
      <c r="AF58" s="3">
        <f>IF(N40=D58,1,0)</f>
        <v>0</v>
      </c>
      <c r="AG58" s="3">
        <f>IF(N40&gt;D58,1,0)</f>
        <v>1</v>
      </c>
      <c r="AH58" s="3">
        <f>IF(N40&gt;D58+17,1,0)</f>
        <v>1</v>
      </c>
      <c r="AI58" s="3"/>
      <c r="AJ58" s="3">
        <f t="shared" si="90"/>
        <v>6</v>
      </c>
      <c r="AK58" s="15">
        <f t="shared" si="91"/>
        <v>6</v>
      </c>
      <c r="AL58" s="2"/>
      <c r="AM58" s="2"/>
      <c r="AN58" s="31">
        <f xml:space="preserve"> IF( K40-D58&lt;0,-1,0)</f>
        <v>0</v>
      </c>
      <c r="AO58" s="31">
        <f xml:space="preserve"> IF(K40-D58&gt;17,C58+2,C58+1)</f>
        <v>5</v>
      </c>
      <c r="AP58" s="31">
        <f t="shared" si="92"/>
        <v>1</v>
      </c>
      <c r="AQ58" s="31"/>
      <c r="AR58" s="31"/>
      <c r="AS58" s="31">
        <f t="shared" si="93"/>
        <v>1</v>
      </c>
      <c r="AT58" s="47">
        <f t="shared" si="94"/>
        <v>1</v>
      </c>
      <c r="AU58" s="31">
        <f xml:space="preserve"> IF( L40-D58&lt;0,-1,0)</f>
        <v>0</v>
      </c>
      <c r="AV58" s="31">
        <f xml:space="preserve"> IF(L40-D58&gt;17,C58+2,C58+1)</f>
        <v>6</v>
      </c>
      <c r="AW58" s="31">
        <f t="shared" si="95"/>
        <v>-1</v>
      </c>
      <c r="AX58" s="31">
        <f t="shared" si="96"/>
        <v>0</v>
      </c>
      <c r="AY58" s="47">
        <f t="shared" si="97"/>
        <v>0</v>
      </c>
      <c r="AZ58" s="31">
        <f xml:space="preserve"> IF( M40-D58&lt;0,-1,0)</f>
        <v>0</v>
      </c>
      <c r="BA58" s="31">
        <f xml:space="preserve"> IF(M40-D58&gt;17,C58+2,C58+1)</f>
        <v>5</v>
      </c>
      <c r="BB58" s="31">
        <f t="shared" si="98"/>
        <v>1</v>
      </c>
      <c r="BC58" s="31">
        <f t="shared" si="99"/>
        <v>1</v>
      </c>
      <c r="BD58" s="47">
        <f t="shared" si="100"/>
        <v>1</v>
      </c>
      <c r="BE58" s="31">
        <f xml:space="preserve"> IF( N40-D58&lt;0,-1,0)</f>
        <v>0</v>
      </c>
      <c r="BF58" s="31">
        <f xml:space="preserve"> IF(N40-D58&gt;17,C58+2,C58+1)</f>
        <v>6</v>
      </c>
      <c r="BG58" s="31">
        <f t="shared" si="101"/>
        <v>0</v>
      </c>
      <c r="BH58" s="31"/>
      <c r="BI58" s="31"/>
      <c r="BJ58" s="31">
        <f t="shared" si="102"/>
        <v>0</v>
      </c>
      <c r="BK58" s="47">
        <f t="shared" si="103"/>
        <v>0</v>
      </c>
    </row>
    <row r="59" spans="2:63" x14ac:dyDescent="0.25">
      <c r="B59" s="14">
        <v>13</v>
      </c>
      <c r="C59" s="29">
        <f>'DAY 1 INPUT'!C19</f>
        <v>4</v>
      </c>
      <c r="D59" s="30">
        <f>'DAY 1 INPUT'!D19</f>
        <v>7</v>
      </c>
      <c r="E59" s="23"/>
      <c r="F59" s="119">
        <f>'DAY 1 INPUT'!J19</f>
        <v>7</v>
      </c>
      <c r="G59" s="119">
        <f>'DAY 1 INPUT'!K19</f>
        <v>6</v>
      </c>
      <c r="H59" s="119">
        <f>'DAY 1 INPUT'!L19</f>
        <v>6</v>
      </c>
      <c r="I59" s="119">
        <f>'DAY 1 INPUT'!M19</f>
        <v>4</v>
      </c>
      <c r="J59" s="2"/>
      <c r="K59" s="6">
        <f t="shared" si="80"/>
        <v>6</v>
      </c>
      <c r="L59" s="6">
        <f t="shared" si="81"/>
        <v>6</v>
      </c>
      <c r="M59" s="6">
        <f t="shared" si="82"/>
        <v>6</v>
      </c>
      <c r="N59" s="6">
        <f t="shared" si="83"/>
        <v>4</v>
      </c>
      <c r="O59" s="9"/>
      <c r="P59" s="3">
        <f>IF(K40=D59,1,0)</f>
        <v>0</v>
      </c>
      <c r="Q59" s="3">
        <f>IF(K40&gt;D59,1,0)</f>
        <v>1</v>
      </c>
      <c r="R59" s="3">
        <f>IF(K40&gt;D59+17,1,0)</f>
        <v>0</v>
      </c>
      <c r="S59" s="3"/>
      <c r="T59" s="3">
        <f t="shared" si="84"/>
        <v>5</v>
      </c>
      <c r="U59" s="15">
        <f t="shared" si="85"/>
        <v>6</v>
      </c>
      <c r="V59" s="3">
        <f>IF(L40=D59,1,0)</f>
        <v>0</v>
      </c>
      <c r="W59" s="3">
        <f>IF(L40&gt;D59,1,0)</f>
        <v>1</v>
      </c>
      <c r="X59" s="3">
        <f>IF(L40&gt;D59+17,1,0)</f>
        <v>1</v>
      </c>
      <c r="Y59" s="3">
        <f t="shared" si="86"/>
        <v>6</v>
      </c>
      <c r="Z59" s="15">
        <f t="shared" si="87"/>
        <v>4</v>
      </c>
      <c r="AA59" s="3">
        <f>IF(M40=D59,1,0)</f>
        <v>0</v>
      </c>
      <c r="AB59" s="3">
        <f>IF(M40&gt;D59,1,0)</f>
        <v>1</v>
      </c>
      <c r="AC59" s="3">
        <f>IF(M40&gt;D59+17,1,0)</f>
        <v>0</v>
      </c>
      <c r="AD59" s="3">
        <f t="shared" si="88"/>
        <v>5</v>
      </c>
      <c r="AE59" s="15">
        <f t="shared" si="89"/>
        <v>5</v>
      </c>
      <c r="AF59" s="3">
        <f>IF(N40=D59,1,0)</f>
        <v>0</v>
      </c>
      <c r="AG59" s="3">
        <f>IF(N40&gt;D59,1,0)</f>
        <v>1</v>
      </c>
      <c r="AH59" s="3">
        <f>IF(N40&gt;D59+17,1,0)</f>
        <v>1</v>
      </c>
      <c r="AI59" s="3"/>
      <c r="AJ59" s="3">
        <f t="shared" si="90"/>
        <v>6</v>
      </c>
      <c r="AK59" s="15">
        <f t="shared" si="91"/>
        <v>2</v>
      </c>
      <c r="AL59" s="2"/>
      <c r="AM59" s="2"/>
      <c r="AN59" s="6">
        <f xml:space="preserve"> IF( K40-D59&lt;0,-1,0)</f>
        <v>0</v>
      </c>
      <c r="AO59" s="6">
        <f xml:space="preserve"> IF(K40-D59&gt;17,C59+2,C59+1)</f>
        <v>5</v>
      </c>
      <c r="AP59" s="6">
        <f t="shared" si="92"/>
        <v>0</v>
      </c>
      <c r="AQ59" s="6"/>
      <c r="AR59" s="6"/>
      <c r="AS59" s="75">
        <f t="shared" si="93"/>
        <v>0</v>
      </c>
      <c r="AT59" s="47">
        <f t="shared" si="94"/>
        <v>0</v>
      </c>
      <c r="AU59" s="6">
        <f xml:space="preserve"> IF( L40-D59&lt;0,-1,0)</f>
        <v>0</v>
      </c>
      <c r="AV59" s="6">
        <f xml:space="preserve"> IF(L40-D59&gt;17,C59+2,C59+1)</f>
        <v>6</v>
      </c>
      <c r="AW59" s="6">
        <f t="shared" si="95"/>
        <v>2</v>
      </c>
      <c r="AX59" s="6">
        <f t="shared" si="96"/>
        <v>2</v>
      </c>
      <c r="AY59" s="47">
        <f t="shared" si="97"/>
        <v>2</v>
      </c>
      <c r="AZ59" s="6">
        <f xml:space="preserve"> IF( M40-D59&lt;0,-1,0)</f>
        <v>0</v>
      </c>
      <c r="BA59" s="6">
        <f xml:space="preserve"> IF(M40-D59&gt;17,C59+2,C59+1)</f>
        <v>5</v>
      </c>
      <c r="BB59" s="6">
        <f t="shared" si="98"/>
        <v>1</v>
      </c>
      <c r="BC59" s="6">
        <f t="shared" si="99"/>
        <v>1</v>
      </c>
      <c r="BD59" s="47">
        <f t="shared" si="100"/>
        <v>1</v>
      </c>
      <c r="BE59" s="6">
        <f xml:space="preserve"> IF( N40-D59&lt;0,-1,0)</f>
        <v>0</v>
      </c>
      <c r="BF59" s="6">
        <f xml:space="preserve"> IF(N40-D59&gt;17,C59+2,C59+1)</f>
        <v>6</v>
      </c>
      <c r="BG59" s="6">
        <f t="shared" si="101"/>
        <v>4</v>
      </c>
      <c r="BH59" s="6"/>
      <c r="BI59" s="6"/>
      <c r="BJ59" s="6">
        <f t="shared" si="102"/>
        <v>4</v>
      </c>
      <c r="BK59" s="47">
        <f t="shared" si="103"/>
        <v>4</v>
      </c>
    </row>
    <row r="60" spans="2:63" x14ac:dyDescent="0.25">
      <c r="B60" s="29">
        <v>14</v>
      </c>
      <c r="C60" s="29">
        <f>'DAY 1 INPUT'!C20</f>
        <v>3</v>
      </c>
      <c r="D60" s="30">
        <f>'DAY 1 INPUT'!D20</f>
        <v>9</v>
      </c>
      <c r="E60" s="2"/>
      <c r="F60" s="119">
        <f>'DAY 1 INPUT'!J20</f>
        <v>5</v>
      </c>
      <c r="G60" s="119">
        <f>'DAY 1 INPUT'!K20</f>
        <v>6</v>
      </c>
      <c r="H60" s="119">
        <f>'DAY 1 INPUT'!L20</f>
        <v>5</v>
      </c>
      <c r="I60" s="119">
        <f>'DAY 1 INPUT'!M20</f>
        <v>7</v>
      </c>
      <c r="J60" s="2"/>
      <c r="K60" s="31">
        <f t="shared" si="80"/>
        <v>5</v>
      </c>
      <c r="L60" s="31">
        <f t="shared" si="81"/>
        <v>5</v>
      </c>
      <c r="M60" s="31">
        <f t="shared" si="82"/>
        <v>5</v>
      </c>
      <c r="N60" s="31">
        <f t="shared" si="83"/>
        <v>5</v>
      </c>
      <c r="O60" s="9"/>
      <c r="P60" s="3">
        <f>IF(K40=D60,1,0)</f>
        <v>0</v>
      </c>
      <c r="Q60" s="3">
        <f>IF(K40&gt;D60,1,0)</f>
        <v>1</v>
      </c>
      <c r="R60" s="3">
        <f>IF(K40&gt;D60+17,1,0)</f>
        <v>0</v>
      </c>
      <c r="S60" s="3"/>
      <c r="T60" s="3">
        <f t="shared" si="84"/>
        <v>4</v>
      </c>
      <c r="U60" s="15">
        <f t="shared" si="85"/>
        <v>4</v>
      </c>
      <c r="V60" s="3">
        <f>IF(L40=D60,1,0)</f>
        <v>0</v>
      </c>
      <c r="W60" s="3">
        <f>IF(L40&gt;D60,1,0)</f>
        <v>1</v>
      </c>
      <c r="X60" s="3">
        <f>IF(L40&gt;D60+17,1,0)</f>
        <v>1</v>
      </c>
      <c r="Y60" s="3">
        <f t="shared" si="86"/>
        <v>5</v>
      </c>
      <c r="Z60" s="15">
        <f t="shared" si="87"/>
        <v>4</v>
      </c>
      <c r="AA60" s="3">
        <f>IF(M40=D60,1,0)</f>
        <v>0</v>
      </c>
      <c r="AB60" s="3">
        <f>IF(M40&gt;D60,1,0)</f>
        <v>1</v>
      </c>
      <c r="AC60" s="3">
        <f>IF(M40&gt;D60+17,1,0)</f>
        <v>0</v>
      </c>
      <c r="AD60" s="3">
        <f t="shared" si="88"/>
        <v>4</v>
      </c>
      <c r="AE60" s="15">
        <f t="shared" si="89"/>
        <v>4</v>
      </c>
      <c r="AF60" s="3">
        <f>IF(N40=D60,1,0)</f>
        <v>0</v>
      </c>
      <c r="AG60" s="3">
        <f>IF(N40&gt;D60,1,0)</f>
        <v>1</v>
      </c>
      <c r="AH60" s="3">
        <f>IF(N40&gt;D60+17,1,0)</f>
        <v>1</v>
      </c>
      <c r="AI60" s="3"/>
      <c r="AJ60" s="3">
        <f t="shared" si="90"/>
        <v>5</v>
      </c>
      <c r="AK60" s="15">
        <f t="shared" si="91"/>
        <v>5</v>
      </c>
      <c r="AL60" s="2"/>
      <c r="AM60" s="2"/>
      <c r="AN60" s="31">
        <f xml:space="preserve"> IF( K40-D60&lt;0,-1,0)</f>
        <v>0</v>
      </c>
      <c r="AO60" s="31">
        <f xml:space="preserve"> IF(K40-D60&gt;17,C60+2,C60+1)</f>
        <v>4</v>
      </c>
      <c r="AP60" s="31">
        <f t="shared" si="92"/>
        <v>1</v>
      </c>
      <c r="AQ60" s="31"/>
      <c r="AR60" s="31"/>
      <c r="AS60" s="31">
        <f t="shared" si="93"/>
        <v>1</v>
      </c>
      <c r="AT60" s="47">
        <f t="shared" si="94"/>
        <v>1</v>
      </c>
      <c r="AU60" s="31">
        <f xml:space="preserve"> IF( L40-D60&lt;0,-1,0)</f>
        <v>0</v>
      </c>
      <c r="AV60" s="31">
        <f xml:space="preserve"> IF(L40-D60&gt;17,C60+2,C60+1)</f>
        <v>5</v>
      </c>
      <c r="AW60" s="31">
        <f t="shared" si="95"/>
        <v>1</v>
      </c>
      <c r="AX60" s="31">
        <f t="shared" si="96"/>
        <v>1</v>
      </c>
      <c r="AY60" s="47">
        <f t="shared" si="97"/>
        <v>1</v>
      </c>
      <c r="AZ60" s="31">
        <f xml:space="preserve"> IF( M40-D60&lt;0,-1,0)</f>
        <v>0</v>
      </c>
      <c r="BA60" s="31">
        <f xml:space="preserve"> IF(M40-D60&gt;17,C60+2,C60+1)</f>
        <v>4</v>
      </c>
      <c r="BB60" s="31">
        <f t="shared" si="98"/>
        <v>1</v>
      </c>
      <c r="BC60" s="31">
        <f t="shared" si="99"/>
        <v>1</v>
      </c>
      <c r="BD60" s="47">
        <f t="shared" si="100"/>
        <v>1</v>
      </c>
      <c r="BE60" s="31">
        <f xml:space="preserve"> IF( N40-D60&lt;0,-1,0)</f>
        <v>0</v>
      </c>
      <c r="BF60" s="31">
        <f xml:space="preserve"> IF(N40-D60&gt;17,C60+2,C60+1)</f>
        <v>5</v>
      </c>
      <c r="BG60" s="31">
        <f t="shared" si="101"/>
        <v>0</v>
      </c>
      <c r="BH60" s="31"/>
      <c r="BI60" s="31"/>
      <c r="BJ60" s="31">
        <f t="shared" si="102"/>
        <v>0</v>
      </c>
      <c r="BK60" s="47">
        <f t="shared" si="103"/>
        <v>0</v>
      </c>
    </row>
    <row r="61" spans="2:63" x14ac:dyDescent="0.25">
      <c r="B61" s="4">
        <v>15</v>
      </c>
      <c r="C61" s="29">
        <f>'DAY 1 INPUT'!C21</f>
        <v>5</v>
      </c>
      <c r="D61" s="30">
        <f>'DAY 1 INPUT'!D21</f>
        <v>1</v>
      </c>
      <c r="E61" s="2"/>
      <c r="F61" s="119">
        <f>'DAY 1 INPUT'!J21</f>
        <v>10</v>
      </c>
      <c r="G61" s="119">
        <f>'DAY 1 INPUT'!K21</f>
        <v>8</v>
      </c>
      <c r="H61" s="119">
        <f>'DAY 1 INPUT'!L21</f>
        <v>10</v>
      </c>
      <c r="I61" s="119">
        <f>'DAY 1 INPUT'!M21</f>
        <v>10</v>
      </c>
      <c r="J61" s="2"/>
      <c r="K61" s="6">
        <f t="shared" si="80"/>
        <v>7</v>
      </c>
      <c r="L61" s="6">
        <f t="shared" si="81"/>
        <v>7</v>
      </c>
      <c r="M61" s="6">
        <f t="shared" si="82"/>
        <v>7</v>
      </c>
      <c r="N61" s="6">
        <f t="shared" si="83"/>
        <v>7</v>
      </c>
      <c r="O61" s="9"/>
      <c r="P61" s="3">
        <f>IF(K40=D61,1,0)</f>
        <v>0</v>
      </c>
      <c r="Q61" s="3">
        <f>IF(K40&gt;D61,1,0)</f>
        <v>1</v>
      </c>
      <c r="R61" s="3">
        <f>IF(K40&gt;D61+17,1,0)</f>
        <v>0</v>
      </c>
      <c r="S61" s="3"/>
      <c r="T61" s="3">
        <f t="shared" si="84"/>
        <v>6</v>
      </c>
      <c r="U61" s="15">
        <f t="shared" si="85"/>
        <v>9</v>
      </c>
      <c r="V61" s="3">
        <f>IF(L40=D61,1,0)</f>
        <v>0</v>
      </c>
      <c r="W61" s="3">
        <f>IF(L40&gt;D61,1,0)</f>
        <v>1</v>
      </c>
      <c r="X61" s="3">
        <f>IF(L40&gt;D61+17,1,0)</f>
        <v>1</v>
      </c>
      <c r="Y61" s="3">
        <f t="shared" si="86"/>
        <v>7</v>
      </c>
      <c r="Z61" s="15">
        <f t="shared" si="87"/>
        <v>6</v>
      </c>
      <c r="AA61" s="3">
        <f>IF(M40=D61,1,0)</f>
        <v>0</v>
      </c>
      <c r="AB61" s="3">
        <f>IF(M40&gt;D61,1,0)</f>
        <v>1</v>
      </c>
      <c r="AC61" s="3">
        <f>IF(M40&gt;D61+17,1,0)</f>
        <v>0</v>
      </c>
      <c r="AD61" s="3">
        <f t="shared" si="88"/>
        <v>6</v>
      </c>
      <c r="AE61" s="15">
        <f t="shared" si="89"/>
        <v>9</v>
      </c>
      <c r="AF61" s="3">
        <f>IF(N40=D61,1,0)</f>
        <v>0</v>
      </c>
      <c r="AG61" s="3">
        <f>IF(N40&gt;D61,1,0)</f>
        <v>1</v>
      </c>
      <c r="AH61" s="3">
        <f>IF(N40&gt;D61+17,1,0)</f>
        <v>1</v>
      </c>
      <c r="AI61" s="3"/>
      <c r="AJ61" s="3">
        <f t="shared" si="90"/>
        <v>7</v>
      </c>
      <c r="AK61" s="15">
        <f t="shared" si="91"/>
        <v>8</v>
      </c>
      <c r="AL61" s="2"/>
      <c r="AM61" s="2"/>
      <c r="AN61" s="6">
        <f xml:space="preserve"> IF(K40-D61&lt;0,-1,0)</f>
        <v>0</v>
      </c>
      <c r="AO61" s="6">
        <f xml:space="preserve"> IF(K40-D61&gt;17,C61+2,C61+1)</f>
        <v>6</v>
      </c>
      <c r="AP61" s="6">
        <f t="shared" si="92"/>
        <v>-2</v>
      </c>
      <c r="AQ61" s="6"/>
      <c r="AR61" s="6"/>
      <c r="AS61" s="75">
        <f t="shared" si="93"/>
        <v>0</v>
      </c>
      <c r="AT61" s="47">
        <f t="shared" si="94"/>
        <v>0</v>
      </c>
      <c r="AU61" s="6">
        <f xml:space="preserve"> IF( L40-D61&lt;0,-1,0)</f>
        <v>0</v>
      </c>
      <c r="AV61" s="6">
        <f xml:space="preserve"> IF(L40-D61&gt;17,C61+2,C61+1)</f>
        <v>7</v>
      </c>
      <c r="AW61" s="6">
        <f t="shared" si="95"/>
        <v>1</v>
      </c>
      <c r="AX61" s="6">
        <f t="shared" si="96"/>
        <v>1</v>
      </c>
      <c r="AY61" s="47">
        <f t="shared" si="97"/>
        <v>1</v>
      </c>
      <c r="AZ61" s="6">
        <f xml:space="preserve"> IF( M40-D61&lt;0,-1,0)</f>
        <v>0</v>
      </c>
      <c r="BA61" s="6">
        <f xml:space="preserve"> IF(M40-D61&gt;17,C61+2,C61+1)</f>
        <v>6</v>
      </c>
      <c r="BB61" s="6">
        <f t="shared" si="98"/>
        <v>-2</v>
      </c>
      <c r="BC61" s="6">
        <f t="shared" si="99"/>
        <v>0</v>
      </c>
      <c r="BD61" s="47">
        <f t="shared" si="100"/>
        <v>0</v>
      </c>
      <c r="BE61" s="6">
        <f xml:space="preserve"> IF( N40-D61&lt;0,-1,0)</f>
        <v>0</v>
      </c>
      <c r="BF61" s="6">
        <f xml:space="preserve"> IF(N40-D61&gt;17,C61+2,C61+1)</f>
        <v>7</v>
      </c>
      <c r="BG61" s="6">
        <f t="shared" si="101"/>
        <v>-1</v>
      </c>
      <c r="BH61" s="6"/>
      <c r="BI61" s="6"/>
      <c r="BJ61" s="6">
        <f t="shared" si="102"/>
        <v>0</v>
      </c>
      <c r="BK61" s="47">
        <f t="shared" si="103"/>
        <v>0</v>
      </c>
    </row>
    <row r="62" spans="2:63" x14ac:dyDescent="0.25">
      <c r="B62" s="29">
        <v>16</v>
      </c>
      <c r="C62" s="29">
        <f>'DAY 1 INPUT'!C22</f>
        <v>4</v>
      </c>
      <c r="D62" s="30">
        <f>'DAY 1 INPUT'!D22</f>
        <v>17</v>
      </c>
      <c r="E62" s="2"/>
      <c r="F62" s="119">
        <f>'DAY 1 INPUT'!J22</f>
        <v>4</v>
      </c>
      <c r="G62" s="119">
        <f>'DAY 1 INPUT'!K22</f>
        <v>10</v>
      </c>
      <c r="H62" s="119">
        <f>'DAY 1 INPUT'!L22</f>
        <v>7</v>
      </c>
      <c r="I62" s="119">
        <f>'DAY 1 INPUT'!M22</f>
        <v>5</v>
      </c>
      <c r="J62" s="2"/>
      <c r="K62" s="31">
        <f t="shared" si="80"/>
        <v>4</v>
      </c>
      <c r="L62" s="31">
        <f t="shared" si="81"/>
        <v>6</v>
      </c>
      <c r="M62" s="31">
        <f t="shared" si="82"/>
        <v>6</v>
      </c>
      <c r="N62" s="31">
        <f t="shared" si="83"/>
        <v>5</v>
      </c>
      <c r="O62" s="9"/>
      <c r="P62" s="3">
        <f>IF(K40=D62,1,0)</f>
        <v>0</v>
      </c>
      <c r="Q62" s="3">
        <f>IF(K40&gt;D62,1,0)</f>
        <v>1</v>
      </c>
      <c r="R62" s="3">
        <f>IF(K40&gt;D62+17,1,0)</f>
        <v>0</v>
      </c>
      <c r="S62" s="3"/>
      <c r="T62" s="3">
        <f t="shared" si="84"/>
        <v>5</v>
      </c>
      <c r="U62" s="15">
        <f t="shared" si="85"/>
        <v>3</v>
      </c>
      <c r="V62" s="3">
        <f>IF(L40=D62,1,0)</f>
        <v>0</v>
      </c>
      <c r="W62" s="3">
        <f>IF(L40&gt;D62,1,0)</f>
        <v>1</v>
      </c>
      <c r="X62" s="3">
        <f>IF(L40&gt;D62+17,1,0)</f>
        <v>0</v>
      </c>
      <c r="Y62" s="3">
        <f t="shared" si="86"/>
        <v>5</v>
      </c>
      <c r="Z62" s="15">
        <f t="shared" si="87"/>
        <v>9</v>
      </c>
      <c r="AA62" s="3">
        <f>IF(M40=D62,1,0)</f>
        <v>0</v>
      </c>
      <c r="AB62" s="3">
        <f>IF(M40&gt;D62,1,0)</f>
        <v>1</v>
      </c>
      <c r="AC62" s="3">
        <f>IF(M40&gt;D62+17,1,0)</f>
        <v>0</v>
      </c>
      <c r="AD62" s="3">
        <f t="shared" si="88"/>
        <v>5</v>
      </c>
      <c r="AE62" s="15">
        <f t="shared" si="89"/>
        <v>6</v>
      </c>
      <c r="AF62" s="3">
        <f>IF(N40=D62,1,0)</f>
        <v>0</v>
      </c>
      <c r="AG62" s="3">
        <f>IF(N40&gt;D62,1,0)</f>
        <v>1</v>
      </c>
      <c r="AH62" s="3">
        <f>IF(N40&gt;D62+17,1,0)</f>
        <v>0</v>
      </c>
      <c r="AI62" s="3"/>
      <c r="AJ62" s="3">
        <f t="shared" si="90"/>
        <v>5</v>
      </c>
      <c r="AK62" s="15">
        <f t="shared" si="91"/>
        <v>4</v>
      </c>
      <c r="AL62" s="2"/>
      <c r="AM62" s="2"/>
      <c r="AN62" s="31">
        <f xml:space="preserve"> IF( K40-D62&lt;0,-1,0)</f>
        <v>0</v>
      </c>
      <c r="AO62" s="31">
        <f xml:space="preserve"> IF(K40-D62&gt;17,C62+2,C62+1)</f>
        <v>5</v>
      </c>
      <c r="AP62" s="31">
        <f t="shared" si="92"/>
        <v>3</v>
      </c>
      <c r="AQ62" s="31"/>
      <c r="AR62" s="31"/>
      <c r="AS62" s="31">
        <f t="shared" si="93"/>
        <v>3</v>
      </c>
      <c r="AT62" s="47">
        <f t="shared" si="94"/>
        <v>3</v>
      </c>
      <c r="AU62" s="31">
        <f xml:space="preserve"> IF( L40-D62&lt;0,-1,0)</f>
        <v>0</v>
      </c>
      <c r="AV62" s="31">
        <f xml:space="preserve"> IF(L40-D62&gt;17,C62+2,C62+1)</f>
        <v>5</v>
      </c>
      <c r="AW62" s="31">
        <f t="shared" si="95"/>
        <v>-3</v>
      </c>
      <c r="AX62" s="31">
        <f t="shared" si="96"/>
        <v>0</v>
      </c>
      <c r="AY62" s="47">
        <f t="shared" si="97"/>
        <v>0</v>
      </c>
      <c r="AZ62" s="31">
        <f xml:space="preserve"> IF( M40-D62&lt;0,-1,0)</f>
        <v>0</v>
      </c>
      <c r="BA62" s="31">
        <f xml:space="preserve"> IF(M40-D62&gt;17,C62+2,C62+1)</f>
        <v>5</v>
      </c>
      <c r="BB62" s="31">
        <f t="shared" si="98"/>
        <v>0</v>
      </c>
      <c r="BC62" s="31">
        <f t="shared" si="99"/>
        <v>0</v>
      </c>
      <c r="BD62" s="47">
        <f t="shared" si="100"/>
        <v>0</v>
      </c>
      <c r="BE62" s="31">
        <f xml:space="preserve"> IF( N40-D62&lt;0,-1,0)</f>
        <v>0</v>
      </c>
      <c r="BF62" s="31">
        <f xml:space="preserve"> IF(N40-D62&gt;17,C62+2,C62+1)</f>
        <v>5</v>
      </c>
      <c r="BG62" s="31">
        <f t="shared" si="101"/>
        <v>2</v>
      </c>
      <c r="BH62" s="31"/>
      <c r="BI62" s="31"/>
      <c r="BJ62" s="31">
        <f t="shared" si="102"/>
        <v>2</v>
      </c>
      <c r="BK62" s="47">
        <f t="shared" si="103"/>
        <v>2</v>
      </c>
    </row>
    <row r="63" spans="2:63" x14ac:dyDescent="0.25">
      <c r="B63" s="4">
        <v>17</v>
      </c>
      <c r="C63" s="29">
        <f>'DAY 1 INPUT'!C23</f>
        <v>4</v>
      </c>
      <c r="D63" s="30">
        <f>'DAY 1 INPUT'!D23</f>
        <v>5</v>
      </c>
      <c r="E63" s="2"/>
      <c r="F63" s="119">
        <f>'DAY 1 INPUT'!J23</f>
        <v>13</v>
      </c>
      <c r="G63" s="119">
        <f>'DAY 1 INPUT'!K23</f>
        <v>10</v>
      </c>
      <c r="H63" s="119">
        <f>'DAY 1 INPUT'!L23</f>
        <v>5</v>
      </c>
      <c r="I63" s="119">
        <f>'DAY 1 INPUT'!M23</f>
        <v>6</v>
      </c>
      <c r="J63" s="2"/>
      <c r="K63" s="6">
        <f t="shared" si="80"/>
        <v>6</v>
      </c>
      <c r="L63" s="6">
        <f t="shared" si="81"/>
        <v>6</v>
      </c>
      <c r="M63" s="6">
        <f t="shared" si="82"/>
        <v>5</v>
      </c>
      <c r="N63" s="6">
        <f t="shared" si="83"/>
        <v>6</v>
      </c>
      <c r="O63" s="9"/>
      <c r="P63" s="3">
        <f>IF(K40=D63,1,0)</f>
        <v>0</v>
      </c>
      <c r="Q63" s="3">
        <f>IF(K40&gt;D63,1,0)</f>
        <v>1</v>
      </c>
      <c r="R63" s="3">
        <f>IF(K40&gt;D63+17,1,0)</f>
        <v>0</v>
      </c>
      <c r="S63" s="3"/>
      <c r="T63" s="3">
        <f t="shared" si="84"/>
        <v>5</v>
      </c>
      <c r="U63" s="15">
        <f t="shared" si="85"/>
        <v>12</v>
      </c>
      <c r="V63" s="3">
        <f>IF(L40=D63,1,0)</f>
        <v>0</v>
      </c>
      <c r="W63" s="3">
        <f>IF(L40&gt;D63,1,0)</f>
        <v>1</v>
      </c>
      <c r="X63" s="3">
        <f>IF(L40&gt;D63+17,1,0)</f>
        <v>1</v>
      </c>
      <c r="Y63" s="3">
        <f t="shared" si="86"/>
        <v>6</v>
      </c>
      <c r="Z63" s="15">
        <f t="shared" si="87"/>
        <v>8</v>
      </c>
      <c r="AA63" s="3">
        <f>IF(M40=D63,1,0)</f>
        <v>0</v>
      </c>
      <c r="AB63" s="3">
        <f>IF(M40&gt;D63,1,0)</f>
        <v>1</v>
      </c>
      <c r="AC63" s="3">
        <f>IF(M40&gt;D63+17,1,0)</f>
        <v>0</v>
      </c>
      <c r="AD63" s="3">
        <f t="shared" si="88"/>
        <v>5</v>
      </c>
      <c r="AE63" s="15">
        <f t="shared" si="89"/>
        <v>4</v>
      </c>
      <c r="AF63" s="3">
        <f>IF(BB45=D63,1,0)</f>
        <v>0</v>
      </c>
      <c r="AG63" s="3">
        <f>IF(BB45&gt;D63,1,0)</f>
        <v>0</v>
      </c>
      <c r="AH63" s="3">
        <f>IF(N40&gt;D63+17,1,0)</f>
        <v>1</v>
      </c>
      <c r="AI63" s="3"/>
      <c r="AJ63" s="3">
        <f t="shared" si="90"/>
        <v>5</v>
      </c>
      <c r="AK63" s="15">
        <f t="shared" si="91"/>
        <v>5</v>
      </c>
      <c r="AL63" s="2"/>
      <c r="AM63" s="2"/>
      <c r="AN63" s="6">
        <f xml:space="preserve"> IF( K40-D63&lt;0,-1,0)</f>
        <v>0</v>
      </c>
      <c r="AO63" s="6">
        <f xml:space="preserve"> IF(K40-D63&gt;17,C63+2,C63+1)</f>
        <v>5</v>
      </c>
      <c r="AP63" s="6">
        <f t="shared" si="92"/>
        <v>-6</v>
      </c>
      <c r="AQ63" s="6"/>
      <c r="AR63" s="6"/>
      <c r="AS63" s="75">
        <f t="shared" si="93"/>
        <v>0</v>
      </c>
      <c r="AT63" s="47">
        <f t="shared" si="94"/>
        <v>0</v>
      </c>
      <c r="AU63" s="6">
        <f xml:space="preserve"> IF( L40-D63&lt;0,-1,0)</f>
        <v>0</v>
      </c>
      <c r="AV63" s="6">
        <f xml:space="preserve"> IF(L40-D63&gt;17,C63+2,C63+1)</f>
        <v>6</v>
      </c>
      <c r="AW63" s="6">
        <f t="shared" si="95"/>
        <v>-2</v>
      </c>
      <c r="AX63" s="6">
        <f t="shared" si="96"/>
        <v>0</v>
      </c>
      <c r="AY63" s="47">
        <f t="shared" si="97"/>
        <v>0</v>
      </c>
      <c r="AZ63" s="6">
        <f xml:space="preserve"> IF( M40-D63&lt;0,-1,0)</f>
        <v>0</v>
      </c>
      <c r="BA63" s="6">
        <f xml:space="preserve"> IF(M40-D63&gt;17,C63+2,C63+1)</f>
        <v>5</v>
      </c>
      <c r="BB63" s="6">
        <f t="shared" si="98"/>
        <v>2</v>
      </c>
      <c r="BC63" s="6">
        <f t="shared" si="99"/>
        <v>2</v>
      </c>
      <c r="BD63" s="47">
        <f t="shared" si="100"/>
        <v>2</v>
      </c>
      <c r="BE63" s="6">
        <f xml:space="preserve"> IF( N40-D63&lt;0,-1,0)</f>
        <v>0</v>
      </c>
      <c r="BF63" s="6">
        <f xml:space="preserve"> IF(N40-D63&gt;17,C63+2,C63+1)</f>
        <v>6</v>
      </c>
      <c r="BG63" s="6">
        <f t="shared" si="101"/>
        <v>2</v>
      </c>
      <c r="BH63" s="6"/>
      <c r="BI63" s="6"/>
      <c r="BJ63" s="6">
        <f t="shared" si="102"/>
        <v>2</v>
      </c>
      <c r="BK63" s="47">
        <f t="shared" si="103"/>
        <v>2</v>
      </c>
    </row>
    <row r="64" spans="2:63" x14ac:dyDescent="0.25">
      <c r="B64" s="29">
        <v>18</v>
      </c>
      <c r="C64" s="29">
        <f>'DAY 1 INPUT'!C24</f>
        <v>5</v>
      </c>
      <c r="D64" s="30">
        <f>'DAY 1 INPUT'!D24</f>
        <v>11</v>
      </c>
      <c r="E64" s="2"/>
      <c r="F64" s="119">
        <f>'DAY 1 INPUT'!J24</f>
        <v>7</v>
      </c>
      <c r="G64" s="119">
        <f>'DAY 1 INPUT'!K24</f>
        <v>9</v>
      </c>
      <c r="H64" s="119">
        <f>'DAY 1 INPUT'!L24</f>
        <v>9</v>
      </c>
      <c r="I64" s="119">
        <f>'DAY 1 INPUT'!M24</f>
        <v>6</v>
      </c>
      <c r="J64" s="2"/>
      <c r="K64" s="31">
        <f t="shared" si="80"/>
        <v>7</v>
      </c>
      <c r="L64" s="31">
        <f t="shared" si="81"/>
        <v>7</v>
      </c>
      <c r="M64" s="31">
        <f t="shared" si="82"/>
        <v>7</v>
      </c>
      <c r="N64" s="31">
        <f t="shared" si="83"/>
        <v>6</v>
      </c>
      <c r="O64" s="9"/>
      <c r="P64" s="3">
        <f>IF(K40=D64,1,0)</f>
        <v>0</v>
      </c>
      <c r="Q64" s="3">
        <f>IF(K40&gt;D64,1,0)</f>
        <v>1</v>
      </c>
      <c r="R64" s="3">
        <f>IF(K40&gt;D64+17,1,0)</f>
        <v>0</v>
      </c>
      <c r="S64" s="3"/>
      <c r="T64" s="3">
        <f t="shared" si="84"/>
        <v>6</v>
      </c>
      <c r="U64" s="15">
        <f t="shared" si="85"/>
        <v>6</v>
      </c>
      <c r="V64" s="3">
        <f>IF(L40=D64,1,0)</f>
        <v>0</v>
      </c>
      <c r="W64" s="3">
        <f>IF(L40&gt;D64,1,0)</f>
        <v>1</v>
      </c>
      <c r="X64" s="3">
        <f>IF(L40&gt;D64+17,1,0)</f>
        <v>1</v>
      </c>
      <c r="Y64" s="3">
        <f t="shared" si="86"/>
        <v>7</v>
      </c>
      <c r="Z64" s="15">
        <f t="shared" si="87"/>
        <v>7</v>
      </c>
      <c r="AA64" s="3">
        <f>IF(M40=D64,1,0)</f>
        <v>0</v>
      </c>
      <c r="AB64" s="3">
        <f>IF(M40&gt;D64,1,0)</f>
        <v>1</v>
      </c>
      <c r="AC64" s="3">
        <f>IF(M40&gt;D64+17,1,0)</f>
        <v>0</v>
      </c>
      <c r="AD64" s="3">
        <f t="shared" si="88"/>
        <v>6</v>
      </c>
      <c r="AE64" s="15">
        <f t="shared" si="89"/>
        <v>8</v>
      </c>
      <c r="AF64" s="3">
        <f>IF(N40=D64,1,0)</f>
        <v>0</v>
      </c>
      <c r="AG64" s="3">
        <f>IF(N40&gt;D64,1,0)</f>
        <v>1</v>
      </c>
      <c r="AH64" s="3">
        <f>IF(N40&gt;D64+17,1,0)</f>
        <v>0</v>
      </c>
      <c r="AI64" s="3"/>
      <c r="AJ64" s="3">
        <f t="shared" si="90"/>
        <v>6</v>
      </c>
      <c r="AK64" s="15">
        <f t="shared" si="91"/>
        <v>5</v>
      </c>
      <c r="AL64" s="2"/>
      <c r="AM64" s="2"/>
      <c r="AN64" s="31">
        <f xml:space="preserve"> IF( K40-D64&lt;0,-1,0)</f>
        <v>0</v>
      </c>
      <c r="AO64" s="31">
        <f xml:space="preserve"> IF(K40-D64&gt;17,C64+2,C64+1)</f>
        <v>6</v>
      </c>
      <c r="AP64" s="31">
        <f t="shared" si="92"/>
        <v>1</v>
      </c>
      <c r="AQ64" s="31"/>
      <c r="AR64" s="31"/>
      <c r="AS64" s="31">
        <f t="shared" si="93"/>
        <v>1</v>
      </c>
      <c r="AT64" s="47">
        <f t="shared" si="94"/>
        <v>1</v>
      </c>
      <c r="AU64" s="31">
        <f xml:space="preserve"> IF( L40-I64&lt;0,-1,0)</f>
        <v>0</v>
      </c>
      <c r="AV64" s="31">
        <f xml:space="preserve"> IF(L40-D64&gt;17,C64+2,C64+1)</f>
        <v>7</v>
      </c>
      <c r="AW64" s="31">
        <f t="shared" si="95"/>
        <v>0</v>
      </c>
      <c r="AX64" s="6">
        <f t="shared" si="96"/>
        <v>0</v>
      </c>
      <c r="AY64" s="47">
        <f t="shared" si="97"/>
        <v>0</v>
      </c>
      <c r="AZ64" s="31">
        <f xml:space="preserve"> IF( M40-D64&lt;0,-1,0)</f>
        <v>0</v>
      </c>
      <c r="BA64" s="31">
        <f xml:space="preserve"> IF(M40-D64&gt;17,C64+2,C64+1)</f>
        <v>6</v>
      </c>
      <c r="BB64" s="31">
        <f t="shared" si="98"/>
        <v>-1</v>
      </c>
      <c r="BC64" s="31">
        <f t="shared" si="99"/>
        <v>0</v>
      </c>
      <c r="BD64" s="47">
        <f t="shared" si="100"/>
        <v>0</v>
      </c>
      <c r="BE64" s="31">
        <f xml:space="preserve"> IF( N40-D64&lt;0,-1,0)</f>
        <v>0</v>
      </c>
      <c r="BF64" s="31">
        <f xml:space="preserve"> IF(N40-D64&gt;17,C64+2,C64+1)</f>
        <v>6</v>
      </c>
      <c r="BG64" s="31">
        <f t="shared" si="101"/>
        <v>2</v>
      </c>
      <c r="BH64" s="31"/>
      <c r="BI64" s="31"/>
      <c r="BJ64" s="31">
        <f t="shared" si="102"/>
        <v>2</v>
      </c>
      <c r="BK64" s="47">
        <f t="shared" si="103"/>
        <v>2</v>
      </c>
    </row>
    <row r="65" spans="2:63" x14ac:dyDescent="0.25">
      <c r="B65" s="4" t="s">
        <v>2</v>
      </c>
      <c r="C65" s="4">
        <f>SUM(C56:C64)</f>
        <v>36</v>
      </c>
      <c r="D65" s="4"/>
      <c r="E65" s="2"/>
      <c r="F65" s="119">
        <f>'DAY 1 INPUT'!J25</f>
        <v>63</v>
      </c>
      <c r="G65" s="119">
        <f>'DAY 1 INPUT'!K25</f>
        <v>72</v>
      </c>
      <c r="H65" s="119">
        <f>'DAY 1 INPUT'!L25</f>
        <v>59</v>
      </c>
      <c r="I65" s="119">
        <f>'DAY 1 INPUT'!M25</f>
        <v>55</v>
      </c>
      <c r="J65" s="2"/>
      <c r="K65" s="6">
        <f>SUM(K56:K64)</f>
        <v>51</v>
      </c>
      <c r="L65" s="6">
        <f>SUM(L56:L64)</f>
        <v>54</v>
      </c>
      <c r="M65" s="6">
        <f>SUM(M56:M64)</f>
        <v>52</v>
      </c>
      <c r="N65" s="6">
        <f>SUM(N56:N64)</f>
        <v>48</v>
      </c>
      <c r="O65" s="9"/>
      <c r="P65" s="3" t="s">
        <v>8</v>
      </c>
      <c r="Q65" s="3"/>
      <c r="R65" s="3"/>
      <c r="S65" s="3"/>
      <c r="T65" s="3" t="s">
        <v>8</v>
      </c>
      <c r="U65" s="15">
        <f>SUM(U56:U64)</f>
        <v>54</v>
      </c>
      <c r="V65" s="3" t="s">
        <v>8</v>
      </c>
      <c r="W65" s="3"/>
      <c r="X65" s="3"/>
      <c r="Y65" s="3" t="s">
        <v>8</v>
      </c>
      <c r="Z65" s="15">
        <f>SUM(Z56:Z64)</f>
        <v>56</v>
      </c>
      <c r="AA65" s="3" t="s">
        <v>8</v>
      </c>
      <c r="AB65" s="3"/>
      <c r="AC65" s="3"/>
      <c r="AD65" s="3" t="s">
        <v>8</v>
      </c>
      <c r="AE65" s="15">
        <f>SUM(AE56:AE64)</f>
        <v>50</v>
      </c>
      <c r="AF65" s="3" t="s">
        <v>8</v>
      </c>
      <c r="AG65" s="3"/>
      <c r="AH65" s="3"/>
      <c r="AI65" s="3"/>
      <c r="AJ65" s="3" t="s">
        <v>8</v>
      </c>
      <c r="AK65" s="15">
        <f>SUM(AK56:AK64)</f>
        <v>42</v>
      </c>
      <c r="AL65" s="2"/>
      <c r="AM65" s="2"/>
      <c r="AN65" s="1"/>
      <c r="AO65" s="6" t="s">
        <v>8</v>
      </c>
      <c r="AP65" s="1" t="s">
        <v>8</v>
      </c>
      <c r="AQ65" s="1"/>
      <c r="AR65" s="1"/>
      <c r="AS65" s="6">
        <f>SUM(AS56:AS64)</f>
        <v>8</v>
      </c>
      <c r="AT65" s="49">
        <f>SUM(AT56:AT64)</f>
        <v>8</v>
      </c>
      <c r="AU65" s="1"/>
      <c r="AV65" s="6" t="s">
        <v>8</v>
      </c>
      <c r="AW65" s="1" t="s">
        <v>8</v>
      </c>
      <c r="AX65" s="6">
        <f>SUM(AX56:AX64)</f>
        <v>5</v>
      </c>
      <c r="AY65" s="49">
        <f>SUM(AY56:AY64)</f>
        <v>5</v>
      </c>
      <c r="AZ65" s="6"/>
      <c r="BA65" s="6" t="s">
        <v>8</v>
      </c>
      <c r="BB65" s="6" t="s">
        <v>8</v>
      </c>
      <c r="BC65" s="6">
        <f>SUM(BC56:BC64)</f>
        <v>7</v>
      </c>
      <c r="BD65" s="49">
        <f>SUM(BD56:BD64)</f>
        <v>7</v>
      </c>
      <c r="BE65" s="1"/>
      <c r="BF65" s="6" t="s">
        <v>8</v>
      </c>
      <c r="BG65" s="1" t="s">
        <v>8</v>
      </c>
      <c r="BH65" s="1"/>
      <c r="BI65" s="1"/>
      <c r="BJ65" s="6">
        <f>SUM(BJ56:BJ64)</f>
        <v>14</v>
      </c>
      <c r="BK65" s="49">
        <f>SUM(BK56:BK64)</f>
        <v>14</v>
      </c>
    </row>
    <row r="66" spans="2:63" x14ac:dyDescent="0.25">
      <c r="B66" s="29" t="s">
        <v>1</v>
      </c>
      <c r="C66" s="29">
        <f>C55</f>
        <v>36</v>
      </c>
      <c r="D66" s="29"/>
      <c r="E66" s="2"/>
      <c r="F66" s="31">
        <f>F55</f>
        <v>56</v>
      </c>
      <c r="G66" s="31">
        <f>G55</f>
        <v>63</v>
      </c>
      <c r="H66" s="31">
        <f>H55</f>
        <v>51</v>
      </c>
      <c r="I66" s="31">
        <f>I55</f>
        <v>59</v>
      </c>
      <c r="J66" s="2"/>
      <c r="K66" s="31">
        <f>K55</f>
        <v>49</v>
      </c>
      <c r="L66" s="31">
        <f>L55</f>
        <v>51</v>
      </c>
      <c r="M66" s="31">
        <f>M55</f>
        <v>49</v>
      </c>
      <c r="N66" s="31">
        <f>N55</f>
        <v>49</v>
      </c>
      <c r="O66" s="9"/>
      <c r="P66" s="3" t="s">
        <v>8</v>
      </c>
      <c r="Q66" s="3"/>
      <c r="R66" s="3"/>
      <c r="S66" s="3"/>
      <c r="T66" s="3" t="s">
        <v>8</v>
      </c>
      <c r="U66" s="15">
        <f>U55</f>
        <v>47</v>
      </c>
      <c r="V66" s="3" t="s">
        <v>8</v>
      </c>
      <c r="W66" s="3"/>
      <c r="X66" s="3"/>
      <c r="Y66" s="3" t="s">
        <v>8</v>
      </c>
      <c r="Z66" s="15">
        <f>Z55</f>
        <v>47</v>
      </c>
      <c r="AA66" s="3" t="s">
        <v>8</v>
      </c>
      <c r="AB66" s="3"/>
      <c r="AC66" s="3"/>
      <c r="AD66" s="3" t="s">
        <v>8</v>
      </c>
      <c r="AE66" s="15">
        <f>AE55</f>
        <v>42</v>
      </c>
      <c r="AF66" s="3" t="s">
        <v>8</v>
      </c>
      <c r="AG66" s="3"/>
      <c r="AH66" s="3"/>
      <c r="AI66" s="3"/>
      <c r="AJ66" s="3" t="s">
        <v>8</v>
      </c>
      <c r="AK66" s="15">
        <f>AK55</f>
        <v>46</v>
      </c>
      <c r="AL66" s="2"/>
      <c r="AM66" s="2"/>
      <c r="AN66" s="33"/>
      <c r="AO66" s="32"/>
      <c r="AP66" s="32"/>
      <c r="AQ66" s="32"/>
      <c r="AR66" s="32"/>
      <c r="AS66" s="31">
        <f>AS55</f>
        <v>9</v>
      </c>
      <c r="AT66" s="50">
        <f>AT55</f>
        <v>9</v>
      </c>
      <c r="AU66" s="33"/>
      <c r="AV66" s="32"/>
      <c r="AW66" s="32"/>
      <c r="AX66" s="31">
        <f>AX55</f>
        <v>10</v>
      </c>
      <c r="AY66" s="50">
        <f>AY55</f>
        <v>10</v>
      </c>
      <c r="AZ66" s="31"/>
      <c r="BA66" s="31"/>
      <c r="BB66" s="31"/>
      <c r="BC66" s="31">
        <f>BC55</f>
        <v>12</v>
      </c>
      <c r="BD66" s="50">
        <f>BD55</f>
        <v>12</v>
      </c>
      <c r="BE66" s="33"/>
      <c r="BF66" s="32"/>
      <c r="BG66" s="32"/>
      <c r="BH66" s="32"/>
      <c r="BI66" s="32"/>
      <c r="BJ66" s="31">
        <f>BJ55</f>
        <v>9</v>
      </c>
      <c r="BK66" s="50">
        <f>BK55</f>
        <v>9</v>
      </c>
    </row>
    <row r="67" spans="2:63" x14ac:dyDescent="0.25">
      <c r="B67" s="4" t="s">
        <v>3</v>
      </c>
      <c r="C67" s="4">
        <f>SUM(C65+C66)</f>
        <v>72</v>
      </c>
      <c r="D67" s="4"/>
      <c r="E67" s="13"/>
      <c r="F67" s="6">
        <f>SUM(F65+F66)</f>
        <v>119</v>
      </c>
      <c r="G67" s="6">
        <f>SUM(G65+G66)</f>
        <v>135</v>
      </c>
      <c r="H67" s="6">
        <f>SUM(H65+H66)</f>
        <v>110</v>
      </c>
      <c r="I67" s="6">
        <f>SUM(I65+I66)</f>
        <v>114</v>
      </c>
      <c r="J67" s="13"/>
      <c r="K67" s="6">
        <f>SUM(K65+K66)</f>
        <v>100</v>
      </c>
      <c r="L67" s="6">
        <f>SUM(L65+L66)</f>
        <v>105</v>
      </c>
      <c r="M67" s="6">
        <f>SUM(M65+M66)</f>
        <v>101</v>
      </c>
      <c r="N67" s="6">
        <f>SUM(N65+N66)</f>
        <v>97</v>
      </c>
      <c r="O67" s="21"/>
      <c r="P67" s="3" t="s">
        <v>8</v>
      </c>
      <c r="Q67" s="3"/>
      <c r="R67" s="3"/>
      <c r="S67" s="3"/>
      <c r="T67" s="3" t="s">
        <v>8</v>
      </c>
      <c r="U67" s="15">
        <f>U65+U66</f>
        <v>101</v>
      </c>
      <c r="V67" s="3" t="s">
        <v>8</v>
      </c>
      <c r="W67" s="3"/>
      <c r="X67" s="3"/>
      <c r="Y67" s="3" t="s">
        <v>8</v>
      </c>
      <c r="Z67" s="15">
        <f>Z65+Z66</f>
        <v>103</v>
      </c>
      <c r="AA67" s="3" t="s">
        <v>8</v>
      </c>
      <c r="AB67" s="3"/>
      <c r="AC67" s="3"/>
      <c r="AD67" s="3" t="s">
        <v>8</v>
      </c>
      <c r="AE67" s="15">
        <f>AE65+AE66</f>
        <v>92</v>
      </c>
      <c r="AF67" s="3" t="s">
        <v>8</v>
      </c>
      <c r="AG67" s="3"/>
      <c r="AH67" s="3"/>
      <c r="AI67" s="3"/>
      <c r="AJ67" s="3" t="s">
        <v>8</v>
      </c>
      <c r="AK67" s="15">
        <f>AK65+AK66</f>
        <v>88</v>
      </c>
      <c r="AL67" s="2"/>
      <c r="AM67" s="2"/>
      <c r="AN67" s="3"/>
      <c r="AO67" s="1"/>
      <c r="AP67" s="1"/>
      <c r="AQ67" s="1"/>
      <c r="AR67" s="1"/>
      <c r="AS67" s="6">
        <f>SUM(AS65+AS66)</f>
        <v>17</v>
      </c>
      <c r="AT67" s="49">
        <f>SUM(AT65+AT66)</f>
        <v>17</v>
      </c>
      <c r="AU67" s="3"/>
      <c r="AV67" s="1"/>
      <c r="AW67" s="1"/>
      <c r="AX67" s="6">
        <f>SUM(AX65+AX66)</f>
        <v>15</v>
      </c>
      <c r="AY67" s="49">
        <f>SUM(AY65+AY66)</f>
        <v>15</v>
      </c>
      <c r="AZ67" s="6"/>
      <c r="BA67" s="6"/>
      <c r="BB67" s="6"/>
      <c r="BC67" s="6">
        <f>SUM(BC65+BC66)</f>
        <v>19</v>
      </c>
      <c r="BD67" s="49">
        <f>SUM(BD65+BD66)</f>
        <v>19</v>
      </c>
      <c r="BE67" s="3"/>
      <c r="BF67" s="1"/>
      <c r="BG67" s="1"/>
      <c r="BH67" s="1"/>
      <c r="BI67" s="1"/>
      <c r="BJ67" s="6">
        <f>SUM(BJ65+BJ66)</f>
        <v>23</v>
      </c>
      <c r="BK67" s="49">
        <f>SUM(BK65+BK66)</f>
        <v>23</v>
      </c>
    </row>
    <row r="68" spans="2:63" x14ac:dyDescent="0.25">
      <c r="B68" s="26" t="s">
        <v>8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AL68" s="2"/>
      <c r="AM68" s="2"/>
      <c r="BK68" s="46" t="s">
        <v>8</v>
      </c>
    </row>
    <row r="69" spans="2:63" x14ac:dyDescent="0.25">
      <c r="B69" s="26" t="s">
        <v>8</v>
      </c>
      <c r="C69" s="26"/>
      <c r="D69" s="26"/>
      <c r="E69" s="26"/>
      <c r="F69" s="26"/>
      <c r="G69" s="26"/>
      <c r="H69" s="26"/>
      <c r="I69" s="26"/>
      <c r="J69" s="26"/>
    </row>
    <row r="70" spans="2:63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5"/>
      <c r="L70" s="25"/>
      <c r="M70" s="25"/>
      <c r="N70" s="25"/>
    </row>
    <row r="71" spans="2:63" x14ac:dyDescent="0.25">
      <c r="B71" s="26"/>
      <c r="C71" s="26"/>
      <c r="D71" s="26"/>
      <c r="E71" s="26"/>
      <c r="F71" s="26"/>
      <c r="G71" s="26"/>
      <c r="H71" s="26"/>
      <c r="I71" s="26"/>
      <c r="J71" s="26"/>
      <c r="K71" s="25"/>
      <c r="L71" s="25"/>
      <c r="M71" s="25"/>
      <c r="N71" s="25"/>
    </row>
    <row r="72" spans="2:63" x14ac:dyDescent="0.25">
      <c r="B72" s="24" t="s">
        <v>8</v>
      </c>
      <c r="C72" s="26"/>
      <c r="E72" s="438" t="s">
        <v>8</v>
      </c>
      <c r="F72" s="437"/>
      <c r="G72" s="437"/>
      <c r="H72" s="437"/>
      <c r="AL72" t="s">
        <v>8</v>
      </c>
      <c r="AN72" s="44" t="s">
        <v>8</v>
      </c>
      <c r="AO72" s="7"/>
      <c r="AP72" s="7"/>
      <c r="AQ72" s="7"/>
      <c r="AR72" s="7"/>
      <c r="AS72" s="7"/>
      <c r="AX72" s="7"/>
      <c r="BE72" t="s">
        <v>8</v>
      </c>
    </row>
    <row r="73" spans="2:63" x14ac:dyDescent="0.25">
      <c r="B73" t="s">
        <v>8</v>
      </c>
      <c r="AN73" s="44" t="s">
        <v>8</v>
      </c>
      <c r="AO73" s="7"/>
      <c r="AP73" s="7"/>
      <c r="AQ73" s="7"/>
      <c r="AR73" s="7"/>
      <c r="AS73" s="7"/>
      <c r="AX73" s="7"/>
    </row>
    <row r="74" spans="2:63" x14ac:dyDescent="0.25">
      <c r="B74" s="26" t="s">
        <v>8</v>
      </c>
      <c r="C74" s="26"/>
      <c r="E74" s="44"/>
      <c r="F74" s="44"/>
      <c r="G74" s="44"/>
      <c r="H74" s="45"/>
      <c r="I74" s="44"/>
      <c r="J74" s="44"/>
      <c r="K74" s="93" t="str">
        <f>'DAY 1 INPUT'!N4</f>
        <v>Derek</v>
      </c>
      <c r="L74" s="93" t="str">
        <f>'DAY 1 INPUT'!O4</f>
        <v>Paul</v>
      </c>
      <c r="M74" s="86" t="str">
        <f>'DAY 1 INPUT'!P4</f>
        <v>Stew</v>
      </c>
      <c r="N74" s="86" t="str">
        <f>'DAY 1 INPUT'!Q4</f>
        <v>Phil</v>
      </c>
      <c r="O74" s="7"/>
      <c r="P74" s="44" t="s">
        <v>13</v>
      </c>
      <c r="AN74" s="16" t="s">
        <v>8</v>
      </c>
      <c r="AO74" s="22"/>
      <c r="AP74" s="26" t="s">
        <v>11</v>
      </c>
      <c r="AQ74" s="26"/>
      <c r="AR74" s="26"/>
      <c r="AS74" s="26"/>
      <c r="AT74" s="26"/>
      <c r="AU74" s="26"/>
      <c r="AV74" s="26"/>
      <c r="AW74" s="26"/>
      <c r="AX74" s="26"/>
      <c r="AZ74" s="93" t="str">
        <f>K74</f>
        <v>Derek</v>
      </c>
      <c r="BA74" s="93" t="str">
        <f>L74</f>
        <v>Paul</v>
      </c>
      <c r="BB74" s="86" t="str">
        <f>M74</f>
        <v>Stew</v>
      </c>
      <c r="BC74" s="86" t="str">
        <f>N74</f>
        <v>Phil</v>
      </c>
    </row>
    <row r="75" spans="2:63" x14ac:dyDescent="0.25">
      <c r="B75" s="26" t="s">
        <v>8</v>
      </c>
      <c r="C75" s="26"/>
      <c r="E75" s="44"/>
      <c r="F75" s="44"/>
      <c r="G75" s="44"/>
      <c r="H75" s="45"/>
      <c r="I75" s="44"/>
      <c r="J75" s="44"/>
      <c r="K75" s="159">
        <f>'DAY 1 INPUT'!N5</f>
        <v>22</v>
      </c>
      <c r="L75" s="159">
        <f>'DAY 1 INPUT'!O5</f>
        <v>17</v>
      </c>
      <c r="M75" s="159">
        <f>'DAY 1 INPUT'!P5</f>
        <v>18</v>
      </c>
      <c r="N75" s="159">
        <f>'DAY 1 INPUT'!Q5</f>
        <v>19</v>
      </c>
      <c r="O75" s="7"/>
      <c r="P75" s="44" t="s">
        <v>14</v>
      </c>
      <c r="AM75" t="s">
        <v>8</v>
      </c>
      <c r="AN75" s="22" t="s">
        <v>8</v>
      </c>
      <c r="AO75" s="22" t="s">
        <v>8</v>
      </c>
      <c r="AP75" s="26" t="s">
        <v>12</v>
      </c>
      <c r="AQ75" s="26"/>
      <c r="AR75" s="26"/>
      <c r="AS75" s="26"/>
      <c r="AT75" s="26"/>
      <c r="AU75" s="26"/>
      <c r="AV75" s="26"/>
      <c r="AW75" s="26"/>
      <c r="AX75" s="26"/>
      <c r="AY75" s="44"/>
      <c r="AZ75" s="160">
        <f>(K102-C79)</f>
        <v>26</v>
      </c>
      <c r="BA75" s="160">
        <f>L102-C79</f>
        <v>26</v>
      </c>
      <c r="BB75" s="160">
        <f>(M102-C79)</f>
        <v>30</v>
      </c>
      <c r="BC75" s="160">
        <f>(N102-C79)</f>
        <v>36</v>
      </c>
      <c r="BE75" t="s">
        <v>8</v>
      </c>
      <c r="BF75" s="16"/>
    </row>
    <row r="76" spans="2:63" x14ac:dyDescent="0.25">
      <c r="B76" t="s">
        <v>8</v>
      </c>
      <c r="L76" s="11" t="s">
        <v>8</v>
      </c>
      <c r="M76" s="11"/>
      <c r="AN76" t="s">
        <v>8</v>
      </c>
      <c r="AO76" t="s">
        <v>8</v>
      </c>
      <c r="AZ76">
        <f>AZ75-K75</f>
        <v>4</v>
      </c>
      <c r="BA76">
        <f>BA75-L75</f>
        <v>9</v>
      </c>
      <c r="BB76">
        <f>BB75-M75</f>
        <v>12</v>
      </c>
      <c r="BC76">
        <f>BC75-N75</f>
        <v>17</v>
      </c>
    </row>
    <row r="77" spans="2:63" x14ac:dyDescent="0.25">
      <c r="B77" t="s">
        <v>8</v>
      </c>
      <c r="AN77" s="24" t="s">
        <v>10</v>
      </c>
      <c r="AO77" s="26"/>
      <c r="AS77" s="22"/>
      <c r="AU77" s="22"/>
      <c r="AV77" s="22"/>
      <c r="AW77" s="22"/>
      <c r="AX77" s="22"/>
      <c r="AY77" s="22"/>
      <c r="AZ77" s="22"/>
      <c r="BA77" s="22"/>
      <c r="BB77" s="22"/>
      <c r="BC77" s="22"/>
      <c r="BE77" s="22"/>
      <c r="BF77" s="22"/>
      <c r="BG77" s="22"/>
      <c r="BH77" s="22"/>
      <c r="BI77" s="22"/>
      <c r="BJ77" s="22"/>
    </row>
    <row r="78" spans="2:63" x14ac:dyDescent="0.25">
      <c r="B78" s="27" t="s">
        <v>4</v>
      </c>
      <c r="C78" s="28" t="s">
        <v>7</v>
      </c>
      <c r="D78" s="52"/>
      <c r="E78" s="10"/>
      <c r="F78" s="439" t="s">
        <v>6</v>
      </c>
      <c r="G78" s="440"/>
      <c r="H78" s="440"/>
      <c r="I78" s="440"/>
      <c r="J78" s="10"/>
      <c r="K78" s="17" t="s">
        <v>31</v>
      </c>
      <c r="L78" s="17"/>
      <c r="M78" s="17"/>
      <c r="N78" s="17"/>
      <c r="O78" s="18"/>
      <c r="P78" s="10"/>
      <c r="Q78" s="18"/>
      <c r="R78" s="18"/>
      <c r="S78" s="18"/>
      <c r="T78" s="10"/>
      <c r="U78" s="10"/>
      <c r="V78" s="10"/>
      <c r="W78" s="18" t="s">
        <v>27</v>
      </c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2"/>
      <c r="AN78" s="437" t="s">
        <v>26</v>
      </c>
      <c r="AO78" s="437"/>
      <c r="AP78" s="437"/>
      <c r="AQ78" s="437"/>
      <c r="AR78" s="437"/>
      <c r="AS78" s="437"/>
      <c r="AT78" s="437"/>
      <c r="AU78" s="437"/>
      <c r="AV78" s="437"/>
      <c r="AW78" s="437"/>
      <c r="AX78" s="437"/>
    </row>
    <row r="79" spans="2:63" x14ac:dyDescent="0.25">
      <c r="B79" s="53">
        <f>'DAY 1 INPUT'!B4</f>
        <v>72</v>
      </c>
      <c r="C79" s="54">
        <f>'DAY 1 INPUT'!C4</f>
        <v>68</v>
      </c>
      <c r="D79" s="55" t="s">
        <v>8</v>
      </c>
      <c r="E79" s="2"/>
      <c r="F79" s="65" t="s">
        <v>9</v>
      </c>
      <c r="G79" s="13"/>
      <c r="H79" s="13"/>
      <c r="I79" s="13"/>
      <c r="J79" s="2"/>
      <c r="K79" s="9" t="s">
        <v>32</v>
      </c>
      <c r="L79" s="20"/>
      <c r="M79" s="20"/>
      <c r="N79" s="20"/>
      <c r="O79" s="9"/>
      <c r="Q79" s="19"/>
      <c r="R79" s="19"/>
      <c r="S79" s="19"/>
      <c r="U79" s="19" t="s">
        <v>28</v>
      </c>
      <c r="V79" s="2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57"/>
      <c r="AL79" t="s">
        <v>8</v>
      </c>
      <c r="AO79" t="s">
        <v>8</v>
      </c>
    </row>
    <row r="80" spans="2:63" x14ac:dyDescent="0.25">
      <c r="B80" s="8" t="s">
        <v>0</v>
      </c>
      <c r="C80" s="8" t="s">
        <v>4</v>
      </c>
      <c r="D80" s="61" t="s">
        <v>30</v>
      </c>
      <c r="E80" s="2"/>
      <c r="F80" s="93" t="str">
        <f>K74</f>
        <v>Derek</v>
      </c>
      <c r="G80" s="93" t="str">
        <f>L74</f>
        <v>Paul</v>
      </c>
      <c r="H80" s="86" t="str">
        <f>M74</f>
        <v>Stew</v>
      </c>
      <c r="I80" s="86" t="str">
        <f>N74</f>
        <v>Phil</v>
      </c>
      <c r="J80" s="2"/>
      <c r="K80" s="93" t="str">
        <f>K74</f>
        <v>Derek</v>
      </c>
      <c r="L80" s="93" t="str">
        <f>L74</f>
        <v>Paul</v>
      </c>
      <c r="M80" s="86" t="str">
        <f>M74</f>
        <v>Stew</v>
      </c>
      <c r="N80" s="86" t="str">
        <f>N74</f>
        <v>Phil</v>
      </c>
      <c r="O80" s="9"/>
      <c r="P80" s="435" t="str">
        <f>K74</f>
        <v>Derek</v>
      </c>
      <c r="Q80" s="436"/>
      <c r="R80" s="436"/>
      <c r="S80" s="436"/>
      <c r="T80" s="436"/>
      <c r="U80" s="60" t="s">
        <v>8</v>
      </c>
      <c r="V80" s="3" t="str">
        <f>L74</f>
        <v>Paul</v>
      </c>
      <c r="W80" s="59"/>
      <c r="X80" s="59"/>
      <c r="Y80" s="59"/>
      <c r="Z80" s="60"/>
      <c r="AA80" s="58" t="str">
        <f>M74</f>
        <v>Stew</v>
      </c>
      <c r="AB80" s="59"/>
      <c r="AC80" s="59"/>
      <c r="AD80" s="59"/>
      <c r="AE80" s="60"/>
      <c r="AF80" s="58" t="str">
        <f>N74</f>
        <v>Phil</v>
      </c>
      <c r="AG80" s="59"/>
      <c r="AH80" s="59" t="s">
        <v>8</v>
      </c>
      <c r="AI80" s="59"/>
      <c r="AJ80" s="59"/>
      <c r="AK80" s="60"/>
      <c r="AL80" t="s">
        <v>8</v>
      </c>
      <c r="AN80" s="94" t="str">
        <f>K74</f>
        <v>Derek</v>
      </c>
      <c r="AO80" s="95"/>
      <c r="AP80" s="95"/>
      <c r="AQ80" s="95"/>
      <c r="AR80" s="95"/>
      <c r="AS80" s="96"/>
      <c r="AU80" s="94" t="str">
        <f>L74</f>
        <v>Paul</v>
      </c>
      <c r="AV80" s="95"/>
      <c r="AW80" s="95"/>
      <c r="AX80" s="96"/>
      <c r="AY80" s="2"/>
      <c r="AZ80" s="97" t="str">
        <f>M74</f>
        <v>Stew</v>
      </c>
      <c r="BA80" s="98"/>
      <c r="BB80" s="98"/>
      <c r="BC80" s="99"/>
      <c r="BD80" s="51"/>
      <c r="BE80" s="97" t="str">
        <f>N74</f>
        <v>Phil</v>
      </c>
      <c r="BF80" s="98"/>
      <c r="BG80" s="98"/>
      <c r="BH80" s="98"/>
      <c r="BI80" s="98"/>
      <c r="BJ80" s="99"/>
    </row>
    <row r="81" spans="2:63" x14ac:dyDescent="0.25">
      <c r="B81" s="29">
        <v>1</v>
      </c>
      <c r="C81" s="29">
        <f>'DAY 1 INPUT'!C6</f>
        <v>3</v>
      </c>
      <c r="D81" s="30">
        <f>'DAY 1 INPUT'!D6</f>
        <v>10</v>
      </c>
      <c r="E81" s="2"/>
      <c r="F81" s="119">
        <f>'DAY 1 INPUT'!N6</f>
        <v>3</v>
      </c>
      <c r="G81" s="119">
        <f>'DAY 1 INPUT'!O6</f>
        <v>3</v>
      </c>
      <c r="H81" s="119">
        <f>'DAY 1 INPUT'!P6</f>
        <v>7</v>
      </c>
      <c r="I81" s="119">
        <f>'DAY 1 INPUT'!Q6</f>
        <v>6</v>
      </c>
      <c r="J81" s="2"/>
      <c r="K81" s="31">
        <f t="shared" ref="K81:K89" si="104">IF(F81-C81 &gt;2,C81+2,F81)</f>
        <v>3</v>
      </c>
      <c r="L81" s="31">
        <f t="shared" ref="L81:L89" si="105">IF(G81-C81 &gt;2,C81+2,G81)</f>
        <v>3</v>
      </c>
      <c r="M81" s="31">
        <f t="shared" ref="M81:M89" si="106">IF(H81-C81 &gt;2,C81+2,H81)</f>
        <v>5</v>
      </c>
      <c r="N81" s="31">
        <f t="shared" ref="N81:N89" si="107">IF(I81-C81 &gt;2,C81+2,I81)</f>
        <v>5</v>
      </c>
      <c r="O81" s="9"/>
      <c r="P81" s="3">
        <f>IF(K75=D81,1,0)</f>
        <v>0</v>
      </c>
      <c r="Q81" s="3">
        <f>IF(K75&gt;D81,1,0)</f>
        <v>1</v>
      </c>
      <c r="R81" s="3">
        <f>IF(K75&gt;D81+17,1,0)</f>
        <v>0</v>
      </c>
      <c r="S81" s="3"/>
      <c r="T81" s="3">
        <f t="shared" ref="T81:T89" si="108">SUM(P81:R81)+C81</f>
        <v>4</v>
      </c>
      <c r="U81" s="15">
        <f t="shared" ref="U81:U89" si="109">(F81-T81)+C81</f>
        <v>2</v>
      </c>
      <c r="V81" s="3">
        <f>IF(L75=D81,1,0)</f>
        <v>0</v>
      </c>
      <c r="W81" s="3">
        <f>IF(L75&gt;D81,1,0)</f>
        <v>1</v>
      </c>
      <c r="X81" s="3">
        <f>IF(L75&gt;D81+17,1,0)</f>
        <v>0</v>
      </c>
      <c r="Y81" s="3">
        <f t="shared" ref="Y81:Y89" si="110">SUM(V81:X81)+C81</f>
        <v>4</v>
      </c>
      <c r="Z81" s="15">
        <f t="shared" ref="Z81:Z89" si="111">(G81-Y81)+C81</f>
        <v>2</v>
      </c>
      <c r="AA81" s="3">
        <f>IF(M75=D81,1,0)</f>
        <v>0</v>
      </c>
      <c r="AB81" s="3">
        <f>IF(M75&gt;D81,1,0)</f>
        <v>1</v>
      </c>
      <c r="AC81" s="3">
        <f>IF(M75&gt;D81+17,1,0)</f>
        <v>0</v>
      </c>
      <c r="AD81" s="3">
        <f t="shared" ref="AD81:AD89" si="112">SUM(AA81:AC81)+C81</f>
        <v>4</v>
      </c>
      <c r="AE81" s="15">
        <f t="shared" ref="AE81:AE89" si="113">(H81-AD81)+C81</f>
        <v>6</v>
      </c>
      <c r="AF81" s="3">
        <f>IF(N75=D81,1,0)</f>
        <v>0</v>
      </c>
      <c r="AG81" s="3">
        <f>IF(N75&gt;D81,1,0)</f>
        <v>1</v>
      </c>
      <c r="AH81" s="3">
        <f>IF(N75&gt;D81+17,1,0)</f>
        <v>0</v>
      </c>
      <c r="AI81" s="3"/>
      <c r="AJ81" s="3">
        <f t="shared" ref="AJ81:AJ89" si="114">SUM(AF81:AH81)+C81</f>
        <v>4</v>
      </c>
      <c r="AK81" s="15">
        <f t="shared" ref="AK81:AK89" si="115">(I81-AJ81)+C81</f>
        <v>5</v>
      </c>
      <c r="AL81" s="2"/>
      <c r="AM81" s="2"/>
      <c r="AN81" s="31">
        <f xml:space="preserve"> IF( K75-D81&lt;0,-1,0)</f>
        <v>0</v>
      </c>
      <c r="AO81" s="31">
        <f xml:space="preserve"> IF(K75-D81&gt;17,C81+2,C81+1)</f>
        <v>4</v>
      </c>
      <c r="AP81" s="31">
        <f t="shared" ref="AP81:AP89" si="116">(AO81+2)-F81</f>
        <v>3</v>
      </c>
      <c r="AQ81" s="31"/>
      <c r="AR81" s="31"/>
      <c r="AS81" s="31">
        <f t="shared" ref="AS81:AS89" si="117" xml:space="preserve"> IF(AP81&lt;0, 0, AP81+AN81)</f>
        <v>3</v>
      </c>
      <c r="AT81" s="47">
        <f t="shared" ref="AT81:AT89" si="118">IF(AS81&lt;0,0,AS81)</f>
        <v>3</v>
      </c>
      <c r="AU81" s="31">
        <f xml:space="preserve"> IF( L75-D81&lt;0,-1,0)</f>
        <v>0</v>
      </c>
      <c r="AV81" s="31">
        <f xml:space="preserve"> IF(L75-D81&gt;17,C81+2,C81+1)</f>
        <v>4</v>
      </c>
      <c r="AW81" s="31">
        <f t="shared" ref="AW81:AW89" si="119">(AV81+2)-G81</f>
        <v>3</v>
      </c>
      <c r="AX81" s="31">
        <f t="shared" ref="AX81:AX89" si="120" xml:space="preserve"> IF(AW81&lt;0, 0, AW81+AU81)</f>
        <v>3</v>
      </c>
      <c r="AY81" s="47">
        <f t="shared" ref="AY81:AY89" si="121">IF(AX81&lt;0,0,AX81)</f>
        <v>3</v>
      </c>
      <c r="AZ81" s="31">
        <f xml:space="preserve"> IF( M75-D81&lt;0,-1,0)</f>
        <v>0</v>
      </c>
      <c r="BA81" s="31">
        <f xml:space="preserve"> IF(M75-D81&gt;17,C81+2,C81+1)</f>
        <v>4</v>
      </c>
      <c r="BB81" s="31">
        <f t="shared" ref="BB81:BB89" si="122">(BA81+2)-H81</f>
        <v>-1</v>
      </c>
      <c r="BC81" s="31">
        <f t="shared" ref="BC81:BC89" si="123">IF(BB81&lt;0,0,BB81+AZ81)</f>
        <v>0</v>
      </c>
      <c r="BD81" s="47">
        <f t="shared" ref="BD81:BD89" si="124">IF(BC81&lt;0,0,BC81)</f>
        <v>0</v>
      </c>
      <c r="BE81" s="31">
        <f xml:space="preserve"> IF( N75-D81&lt;0,-1,0)</f>
        <v>0</v>
      </c>
      <c r="BF81" s="31">
        <f xml:space="preserve"> IF(N75-D81&gt;17,C81+2,C81+1)</f>
        <v>4</v>
      </c>
      <c r="BG81" s="31">
        <f t="shared" ref="BG81:BG89" si="125">(BF81+2)-I81</f>
        <v>0</v>
      </c>
      <c r="BH81" s="31"/>
      <c r="BI81" s="31"/>
      <c r="BJ81" s="31">
        <f t="shared" ref="BJ81:BJ89" si="126" xml:space="preserve"> IF(BG81&lt;0, 0, BG81+BE81)</f>
        <v>0</v>
      </c>
      <c r="BK81" s="47">
        <f t="shared" ref="BK81:BK89" si="127">IF(BJ81&lt;0,0,BJ81)</f>
        <v>0</v>
      </c>
    </row>
    <row r="82" spans="2:63" x14ac:dyDescent="0.25">
      <c r="B82" s="4">
        <v>2</v>
      </c>
      <c r="C82" s="163">
        <f>'DAY 1 INPUT'!C7</f>
        <v>5</v>
      </c>
      <c r="D82" s="164">
        <f>'DAY 1 INPUT'!D7</f>
        <v>16</v>
      </c>
      <c r="E82" s="77"/>
      <c r="F82" s="165">
        <f>'DAY 1 INPUT'!N7</f>
        <v>6</v>
      </c>
      <c r="G82" s="165">
        <f>'DAY 1 INPUT'!O7</f>
        <v>9</v>
      </c>
      <c r="H82" s="165">
        <f>'DAY 1 INPUT'!P7</f>
        <v>9</v>
      </c>
      <c r="I82" s="165">
        <f>'DAY 1 INPUT'!Q7</f>
        <v>9</v>
      </c>
      <c r="J82" s="2"/>
      <c r="K82" s="6">
        <f t="shared" si="104"/>
        <v>6</v>
      </c>
      <c r="L82" s="6">
        <f t="shared" si="105"/>
        <v>7</v>
      </c>
      <c r="M82" s="6">
        <f t="shared" si="106"/>
        <v>7</v>
      </c>
      <c r="N82" s="6">
        <f t="shared" si="107"/>
        <v>7</v>
      </c>
      <c r="O82" s="9"/>
      <c r="P82" s="3">
        <f>IF(K75=D82,1,0)</f>
        <v>0</v>
      </c>
      <c r="Q82" s="3">
        <f>IF(K75&gt;D82,1,0)</f>
        <v>1</v>
      </c>
      <c r="R82" s="3">
        <f>IF(K75&gt;D82+17,1,0)</f>
        <v>0</v>
      </c>
      <c r="S82" s="3"/>
      <c r="T82" s="3">
        <f t="shared" si="108"/>
        <v>6</v>
      </c>
      <c r="U82" s="15">
        <f t="shared" si="109"/>
        <v>5</v>
      </c>
      <c r="V82" s="3">
        <f>IF(L75=D82,1,0)</f>
        <v>0</v>
      </c>
      <c r="W82" s="3">
        <f>IF(L75&gt;D82,1,0)</f>
        <v>1</v>
      </c>
      <c r="X82" s="3">
        <f>IF(L75&gt;D82+17,1,0)</f>
        <v>0</v>
      </c>
      <c r="Y82" s="3">
        <f t="shared" si="110"/>
        <v>6</v>
      </c>
      <c r="Z82" s="15">
        <f t="shared" si="111"/>
        <v>8</v>
      </c>
      <c r="AA82" s="3">
        <f>IF(M75=D82,1,0)</f>
        <v>0</v>
      </c>
      <c r="AB82" s="3">
        <f>IF(M75&gt;D82,1,0)</f>
        <v>1</v>
      </c>
      <c r="AC82" s="3">
        <f>IF(M75&gt;D82+17,1,0)</f>
        <v>0</v>
      </c>
      <c r="AD82" s="3">
        <f t="shared" si="112"/>
        <v>6</v>
      </c>
      <c r="AE82" s="15">
        <f t="shared" si="113"/>
        <v>8</v>
      </c>
      <c r="AF82" s="3">
        <f>IF(N75=D82,1,0)</f>
        <v>0</v>
      </c>
      <c r="AG82" s="3">
        <f>IF(N75&gt;D82,1,0)</f>
        <v>1</v>
      </c>
      <c r="AH82" s="3">
        <f>IF(N75&gt;D82+17,1,0)</f>
        <v>0</v>
      </c>
      <c r="AI82" s="3"/>
      <c r="AJ82" s="3">
        <f t="shared" si="114"/>
        <v>6</v>
      </c>
      <c r="AK82" s="15">
        <f t="shared" si="115"/>
        <v>8</v>
      </c>
      <c r="AL82" s="25" t="s">
        <v>8</v>
      </c>
      <c r="AM82" s="25"/>
      <c r="AN82" s="6">
        <f xml:space="preserve"> IF( K75-D82&lt;0,-1,0)</f>
        <v>0</v>
      </c>
      <c r="AO82" s="6">
        <f xml:space="preserve"> IF(K75-D82&gt;17,C82+2,C82+1)</f>
        <v>6</v>
      </c>
      <c r="AP82" s="6">
        <f t="shared" si="116"/>
        <v>2</v>
      </c>
      <c r="AQ82" s="6"/>
      <c r="AR82" s="6"/>
      <c r="AS82" s="75">
        <f t="shared" si="117"/>
        <v>2</v>
      </c>
      <c r="AT82" s="47">
        <f t="shared" si="118"/>
        <v>2</v>
      </c>
      <c r="AU82" s="6">
        <f xml:space="preserve"> IF( L75-D82&lt;0,-1,0)</f>
        <v>0</v>
      </c>
      <c r="AV82" s="6">
        <f xml:space="preserve"> IF(L75-D82&gt;17,C82+2,C82+1)</f>
        <v>6</v>
      </c>
      <c r="AW82" s="6">
        <f t="shared" si="119"/>
        <v>-1</v>
      </c>
      <c r="AX82" s="6">
        <f t="shared" si="120"/>
        <v>0</v>
      </c>
      <c r="AY82" s="47">
        <f t="shared" si="121"/>
        <v>0</v>
      </c>
      <c r="AZ82" s="6">
        <f xml:space="preserve"> IF( M75-D82&lt;0,-1,0)</f>
        <v>0</v>
      </c>
      <c r="BA82" s="6">
        <f xml:space="preserve"> IF(M75-D82&gt;17,C82+2,C82+1)</f>
        <v>6</v>
      </c>
      <c r="BB82" s="6">
        <f t="shared" si="122"/>
        <v>-1</v>
      </c>
      <c r="BC82" s="6">
        <f t="shared" si="123"/>
        <v>0</v>
      </c>
      <c r="BD82" s="47">
        <f t="shared" si="124"/>
        <v>0</v>
      </c>
      <c r="BE82" s="6">
        <f xml:space="preserve"> IF( N75-D82&lt;0,-1,0)</f>
        <v>0</v>
      </c>
      <c r="BF82" s="6">
        <f xml:space="preserve"> IF(N75-D82&gt;17,C82+2,C82+1)</f>
        <v>6</v>
      </c>
      <c r="BG82" s="6">
        <f t="shared" si="125"/>
        <v>-1</v>
      </c>
      <c r="BH82" s="6"/>
      <c r="BI82" s="6"/>
      <c r="BJ82" s="6">
        <f t="shared" si="126"/>
        <v>0</v>
      </c>
      <c r="BK82" s="47">
        <f t="shared" si="127"/>
        <v>0</v>
      </c>
    </row>
    <row r="83" spans="2:63" x14ac:dyDescent="0.25">
      <c r="B83" s="29">
        <v>3</v>
      </c>
      <c r="C83" s="29">
        <f>'DAY 1 INPUT'!C8</f>
        <v>4</v>
      </c>
      <c r="D83" s="30">
        <f>'DAY 1 INPUT'!D8</f>
        <v>4</v>
      </c>
      <c r="E83" s="2"/>
      <c r="F83" s="119">
        <f>'DAY 1 INPUT'!N8</f>
        <v>4</v>
      </c>
      <c r="G83" s="119">
        <f>'DAY 1 INPUT'!O8</f>
        <v>7</v>
      </c>
      <c r="H83" s="119">
        <f>'DAY 1 INPUT'!P8</f>
        <v>5</v>
      </c>
      <c r="I83" s="119">
        <f>'DAY 1 INPUT'!Q8</f>
        <v>9</v>
      </c>
      <c r="J83" s="2"/>
      <c r="K83" s="31">
        <f t="shared" si="104"/>
        <v>4</v>
      </c>
      <c r="L83" s="31">
        <f t="shared" si="105"/>
        <v>6</v>
      </c>
      <c r="M83" s="31">
        <f t="shared" si="106"/>
        <v>5</v>
      </c>
      <c r="N83" s="31">
        <f t="shared" si="107"/>
        <v>6</v>
      </c>
      <c r="O83" s="9"/>
      <c r="P83" s="3">
        <f>IF(K75=D83,1,0)</f>
        <v>0</v>
      </c>
      <c r="Q83" s="3">
        <f>IF(K75&gt;D83,1,0)</f>
        <v>1</v>
      </c>
      <c r="R83" s="3">
        <f>IF(K75&gt;D83+17,1,0)</f>
        <v>1</v>
      </c>
      <c r="S83" s="3"/>
      <c r="T83" s="3">
        <f t="shared" si="108"/>
        <v>6</v>
      </c>
      <c r="U83" s="15">
        <f t="shared" si="109"/>
        <v>2</v>
      </c>
      <c r="V83" s="3">
        <f>IF(L75=D83,1,0)</f>
        <v>0</v>
      </c>
      <c r="W83" s="3">
        <f>IF(L75&gt;D83,1,0)</f>
        <v>1</v>
      </c>
      <c r="X83" s="3">
        <f>IF(L75&gt;D83+17,1,0)</f>
        <v>0</v>
      </c>
      <c r="Y83" s="3">
        <f t="shared" si="110"/>
        <v>5</v>
      </c>
      <c r="Z83" s="15">
        <f t="shared" si="111"/>
        <v>6</v>
      </c>
      <c r="AA83" s="3">
        <f>IF(M75=D83,1,0)</f>
        <v>0</v>
      </c>
      <c r="AB83" s="3">
        <f>IF(M75&gt;D83,1,0)</f>
        <v>1</v>
      </c>
      <c r="AC83" s="3">
        <f>IF(M75&gt;D83+17,1,0)</f>
        <v>0</v>
      </c>
      <c r="AD83" s="3">
        <f t="shared" si="112"/>
        <v>5</v>
      </c>
      <c r="AE83" s="15">
        <f t="shared" si="113"/>
        <v>4</v>
      </c>
      <c r="AF83" s="3">
        <f>IF(N75=D83,1,0)</f>
        <v>0</v>
      </c>
      <c r="AG83" s="3">
        <f>IF(N75&gt;D83,1,0)</f>
        <v>1</v>
      </c>
      <c r="AH83" s="3">
        <f>IF(N75&gt;D83+17,1,0)</f>
        <v>0</v>
      </c>
      <c r="AI83" s="3"/>
      <c r="AJ83" s="3">
        <f t="shared" si="114"/>
        <v>5</v>
      </c>
      <c r="AK83" s="15">
        <f t="shared" si="115"/>
        <v>8</v>
      </c>
      <c r="AL83" s="2"/>
      <c r="AM83" s="2"/>
      <c r="AN83" s="31">
        <f xml:space="preserve"> IF( K75-D83&lt;0,-1,0)</f>
        <v>0</v>
      </c>
      <c r="AO83" s="31">
        <f xml:space="preserve"> IF(K75-D83&gt;17,C83+2,C83+1)</f>
        <v>6</v>
      </c>
      <c r="AP83" s="31">
        <f t="shared" si="116"/>
        <v>4</v>
      </c>
      <c r="AQ83" s="31"/>
      <c r="AR83" s="31"/>
      <c r="AS83" s="31">
        <f t="shared" si="117"/>
        <v>4</v>
      </c>
      <c r="AT83" s="47">
        <f t="shared" si="118"/>
        <v>4</v>
      </c>
      <c r="AU83" s="31">
        <f xml:space="preserve"> IF( L75-D83&lt;0,-1,0)</f>
        <v>0</v>
      </c>
      <c r="AV83" s="31">
        <f xml:space="preserve"> IF(L75-D83&gt;17,C83+2,C83+1)</f>
        <v>5</v>
      </c>
      <c r="AW83" s="31">
        <f t="shared" si="119"/>
        <v>0</v>
      </c>
      <c r="AX83" s="31">
        <f t="shared" si="120"/>
        <v>0</v>
      </c>
      <c r="AY83" s="47">
        <f t="shared" si="121"/>
        <v>0</v>
      </c>
      <c r="AZ83" s="31">
        <f xml:space="preserve"> IF( M75-D83&lt;0,-1,0)</f>
        <v>0</v>
      </c>
      <c r="BA83" s="31">
        <f xml:space="preserve"> IF(M75-D83&gt;17,C83+2,C83+1)</f>
        <v>5</v>
      </c>
      <c r="BB83" s="31">
        <f t="shared" si="122"/>
        <v>2</v>
      </c>
      <c r="BC83" s="31">
        <f t="shared" si="123"/>
        <v>2</v>
      </c>
      <c r="BD83" s="47">
        <f t="shared" si="124"/>
        <v>2</v>
      </c>
      <c r="BE83" s="31">
        <f xml:space="preserve"> IF( N75-D83&lt;0,-1,0)</f>
        <v>0</v>
      </c>
      <c r="BF83" s="31">
        <f xml:space="preserve"> IF(N75-D83&gt;17,C83+2,C83+1)</f>
        <v>5</v>
      </c>
      <c r="BG83" s="31">
        <f t="shared" si="125"/>
        <v>-2</v>
      </c>
      <c r="BH83" s="31"/>
      <c r="BI83" s="31"/>
      <c r="BJ83" s="31">
        <f t="shared" si="126"/>
        <v>0</v>
      </c>
      <c r="BK83" s="47">
        <f t="shared" si="127"/>
        <v>0</v>
      </c>
    </row>
    <row r="84" spans="2:63" x14ac:dyDescent="0.25">
      <c r="B84" s="4">
        <v>4</v>
      </c>
      <c r="C84" s="163">
        <f>'DAY 1 INPUT'!C9</f>
        <v>4</v>
      </c>
      <c r="D84" s="164">
        <f>'DAY 1 INPUT'!D9</f>
        <v>14</v>
      </c>
      <c r="E84" s="77"/>
      <c r="F84" s="165">
        <f>'DAY 1 INPUT'!N9</f>
        <v>5</v>
      </c>
      <c r="G84" s="165">
        <f>'DAY 1 INPUT'!O9</f>
        <v>6</v>
      </c>
      <c r="H84" s="165">
        <f>'DAY 1 INPUT'!P9</f>
        <v>4</v>
      </c>
      <c r="I84" s="165">
        <f>'DAY 1 INPUT'!Q9</f>
        <v>8</v>
      </c>
      <c r="J84" s="2"/>
      <c r="K84" s="6">
        <f t="shared" si="104"/>
        <v>5</v>
      </c>
      <c r="L84" s="6">
        <f t="shared" si="105"/>
        <v>6</v>
      </c>
      <c r="M84" s="6">
        <f t="shared" si="106"/>
        <v>4</v>
      </c>
      <c r="N84" s="6">
        <f t="shared" si="107"/>
        <v>6</v>
      </c>
      <c r="O84" s="9"/>
      <c r="P84" s="3">
        <f>IF(K75=D84,1,0)</f>
        <v>0</v>
      </c>
      <c r="Q84" s="3">
        <f>IF(K75&gt;D84,1,0)</f>
        <v>1</v>
      </c>
      <c r="R84" s="3">
        <f>IF(K75&gt;D84+17,1,0)</f>
        <v>0</v>
      </c>
      <c r="S84" s="3"/>
      <c r="T84" s="3">
        <f t="shared" si="108"/>
        <v>5</v>
      </c>
      <c r="U84" s="15">
        <f t="shared" si="109"/>
        <v>4</v>
      </c>
      <c r="V84" s="3">
        <f>IF(L75=D84,1,0)</f>
        <v>0</v>
      </c>
      <c r="W84" s="3">
        <f>IF(L75&gt;D84,1,0)</f>
        <v>1</v>
      </c>
      <c r="X84" s="3">
        <f>IF(L75&gt;D84+17,1,0)</f>
        <v>0</v>
      </c>
      <c r="Y84" s="3">
        <f t="shared" si="110"/>
        <v>5</v>
      </c>
      <c r="Z84" s="15">
        <f t="shared" si="111"/>
        <v>5</v>
      </c>
      <c r="AA84" s="3">
        <f>IF(M75=D84,1,0)</f>
        <v>0</v>
      </c>
      <c r="AB84" s="3">
        <f>IF(M75&gt;D84,1,0)</f>
        <v>1</v>
      </c>
      <c r="AC84" s="3">
        <f>IF(M75&gt;D84+17,1,0)</f>
        <v>0</v>
      </c>
      <c r="AD84" s="3">
        <f t="shared" si="112"/>
        <v>5</v>
      </c>
      <c r="AE84" s="15">
        <f t="shared" si="113"/>
        <v>3</v>
      </c>
      <c r="AF84" s="3">
        <f>IF(N75=D84,1,0)</f>
        <v>0</v>
      </c>
      <c r="AG84" s="3">
        <f>IF(N75&gt;D84,1,0)</f>
        <v>1</v>
      </c>
      <c r="AH84" s="3">
        <f>IF(N75&gt;D84+17,1,0)</f>
        <v>0</v>
      </c>
      <c r="AI84" s="3"/>
      <c r="AJ84" s="3">
        <f t="shared" si="114"/>
        <v>5</v>
      </c>
      <c r="AK84" s="15">
        <f t="shared" si="115"/>
        <v>7</v>
      </c>
      <c r="AL84" s="2"/>
      <c r="AM84" s="2"/>
      <c r="AN84" s="6">
        <f xml:space="preserve"> IF( K75-D84&lt;0,-1,0)</f>
        <v>0</v>
      </c>
      <c r="AO84" s="6">
        <f xml:space="preserve"> IF(K75-D84&gt;17,C84+2,C84+1)</f>
        <v>5</v>
      </c>
      <c r="AP84" s="6">
        <f t="shared" si="116"/>
        <v>2</v>
      </c>
      <c r="AQ84" s="6"/>
      <c r="AR84" s="6"/>
      <c r="AS84" s="75">
        <f t="shared" si="117"/>
        <v>2</v>
      </c>
      <c r="AT84" s="47">
        <f t="shared" si="118"/>
        <v>2</v>
      </c>
      <c r="AU84" s="6">
        <f xml:space="preserve"> IF( L75-D84&lt;0,-1,0)</f>
        <v>0</v>
      </c>
      <c r="AV84" s="6">
        <f xml:space="preserve"> IF(L75-D84&gt;17,C84+2,C84+1)</f>
        <v>5</v>
      </c>
      <c r="AW84" s="6">
        <f t="shared" si="119"/>
        <v>1</v>
      </c>
      <c r="AX84" s="6">
        <f t="shared" si="120"/>
        <v>1</v>
      </c>
      <c r="AY84" s="47">
        <f t="shared" si="121"/>
        <v>1</v>
      </c>
      <c r="AZ84" s="6">
        <f xml:space="preserve"> IF( M75-D84&lt;0,-1,0)</f>
        <v>0</v>
      </c>
      <c r="BA84" s="6">
        <f xml:space="preserve"> IF(M75-D84&gt;17,C84+2,C84+1)</f>
        <v>5</v>
      </c>
      <c r="BB84" s="6">
        <f t="shared" si="122"/>
        <v>3</v>
      </c>
      <c r="BC84" s="6">
        <f t="shared" si="123"/>
        <v>3</v>
      </c>
      <c r="BD84" s="47">
        <f t="shared" si="124"/>
        <v>3</v>
      </c>
      <c r="BE84" s="6">
        <f xml:space="preserve"> IF( N75-D84&lt;0,-1,0)</f>
        <v>0</v>
      </c>
      <c r="BF84" s="6">
        <f xml:space="preserve"> IF(N75-D84&gt;17,C84+2,C84+1)</f>
        <v>5</v>
      </c>
      <c r="BG84" s="6">
        <f t="shared" si="125"/>
        <v>-1</v>
      </c>
      <c r="BH84" s="6"/>
      <c r="BI84" s="6"/>
      <c r="BJ84" s="6">
        <f t="shared" si="126"/>
        <v>0</v>
      </c>
      <c r="BK84" s="47">
        <f t="shared" si="127"/>
        <v>0</v>
      </c>
    </row>
    <row r="85" spans="2:63" x14ac:dyDescent="0.25">
      <c r="B85" s="29">
        <v>5</v>
      </c>
      <c r="C85" s="29">
        <f>'DAY 1 INPUT'!C10</f>
        <v>4</v>
      </c>
      <c r="D85" s="30">
        <f>'DAY 1 INPUT'!D10</f>
        <v>2</v>
      </c>
      <c r="E85" s="2"/>
      <c r="F85" s="119">
        <f>'DAY 1 INPUT'!N10</f>
        <v>7</v>
      </c>
      <c r="G85" s="119">
        <f>'DAY 1 INPUT'!O10</f>
        <v>6</v>
      </c>
      <c r="H85" s="119">
        <f>'DAY 1 INPUT'!P10</f>
        <v>6</v>
      </c>
      <c r="I85" s="119">
        <f>'DAY 1 INPUT'!Q10</f>
        <v>6</v>
      </c>
      <c r="J85" s="2"/>
      <c r="K85" s="31">
        <f t="shared" si="104"/>
        <v>6</v>
      </c>
      <c r="L85" s="31">
        <f t="shared" si="105"/>
        <v>6</v>
      </c>
      <c r="M85" s="31">
        <f t="shared" si="106"/>
        <v>6</v>
      </c>
      <c r="N85" s="31">
        <f t="shared" si="107"/>
        <v>6</v>
      </c>
      <c r="O85" s="9"/>
      <c r="P85" s="3">
        <f>IF(K75=D85,1,0)</f>
        <v>0</v>
      </c>
      <c r="Q85" s="3">
        <f>IF(K75&gt;D85,1,0)</f>
        <v>1</v>
      </c>
      <c r="R85" s="3">
        <f>IF(K75&gt;D85+17,1,0)</f>
        <v>1</v>
      </c>
      <c r="S85" s="3"/>
      <c r="T85" s="3">
        <f t="shared" si="108"/>
        <v>6</v>
      </c>
      <c r="U85" s="15">
        <f t="shared" si="109"/>
        <v>5</v>
      </c>
      <c r="V85" s="3">
        <f>IF(L75=D85,1,0)</f>
        <v>0</v>
      </c>
      <c r="W85" s="3">
        <f>IF(L75&gt;D85,1,0)</f>
        <v>1</v>
      </c>
      <c r="X85" s="3">
        <f>IF(L75&gt;D85+17,1,0)</f>
        <v>0</v>
      </c>
      <c r="Y85" s="3">
        <f t="shared" si="110"/>
        <v>5</v>
      </c>
      <c r="Z85" s="15">
        <f t="shared" si="111"/>
        <v>5</v>
      </c>
      <c r="AA85" s="3">
        <f>IF(M75=D85,1,0)</f>
        <v>0</v>
      </c>
      <c r="AB85" s="3">
        <f>IF(M75&gt;D85,1,0)</f>
        <v>1</v>
      </c>
      <c r="AC85" s="3">
        <f>IF(M75&gt;D85+17,1,0)</f>
        <v>0</v>
      </c>
      <c r="AD85" s="3">
        <f t="shared" si="112"/>
        <v>5</v>
      </c>
      <c r="AE85" s="15">
        <f t="shared" si="113"/>
        <v>5</v>
      </c>
      <c r="AF85" s="3">
        <f>IF(N75=D85,1,0)</f>
        <v>0</v>
      </c>
      <c r="AG85" s="3">
        <f>IF(N75&gt;D85,1,0)</f>
        <v>1</v>
      </c>
      <c r="AH85" s="3">
        <f>IF(N75&gt;D85+17,1,0)</f>
        <v>0</v>
      </c>
      <c r="AI85" s="3"/>
      <c r="AJ85" s="3">
        <f t="shared" si="114"/>
        <v>5</v>
      </c>
      <c r="AK85" s="15">
        <f t="shared" si="115"/>
        <v>5</v>
      </c>
      <c r="AL85" s="2"/>
      <c r="AM85" s="2"/>
      <c r="AN85" s="31">
        <f xml:space="preserve"> IF( K75-D85&lt;0,-1,0)</f>
        <v>0</v>
      </c>
      <c r="AO85" s="31">
        <f xml:space="preserve"> IF(K75-D85&gt;17,C85+2,C85+1)</f>
        <v>6</v>
      </c>
      <c r="AP85" s="31">
        <f t="shared" si="116"/>
        <v>1</v>
      </c>
      <c r="AQ85" s="31"/>
      <c r="AR85" s="31"/>
      <c r="AS85" s="31">
        <f t="shared" si="117"/>
        <v>1</v>
      </c>
      <c r="AT85" s="47">
        <f t="shared" si="118"/>
        <v>1</v>
      </c>
      <c r="AU85" s="31">
        <f xml:space="preserve"> IF( L75-D85&lt;0,-1,0)</f>
        <v>0</v>
      </c>
      <c r="AV85" s="31">
        <f xml:space="preserve"> IF(L75-D85&gt;17,C85+2,C85+1)</f>
        <v>5</v>
      </c>
      <c r="AW85" s="31">
        <f t="shared" si="119"/>
        <v>1</v>
      </c>
      <c r="AX85" s="31">
        <f t="shared" si="120"/>
        <v>1</v>
      </c>
      <c r="AY85" s="47">
        <f t="shared" si="121"/>
        <v>1</v>
      </c>
      <c r="AZ85" s="31">
        <f xml:space="preserve"> IF( M75-D85&lt;0,-1,0)</f>
        <v>0</v>
      </c>
      <c r="BA85" s="31">
        <f xml:space="preserve"> IF(M75-D85&gt;17,C85+2,C85+1)</f>
        <v>5</v>
      </c>
      <c r="BB85" s="31">
        <f t="shared" si="122"/>
        <v>1</v>
      </c>
      <c r="BC85" s="31">
        <f t="shared" si="123"/>
        <v>1</v>
      </c>
      <c r="BD85" s="47">
        <f t="shared" si="124"/>
        <v>1</v>
      </c>
      <c r="BE85" s="31">
        <f xml:space="preserve"> IF( N75-D85&lt;0,-1,0)</f>
        <v>0</v>
      </c>
      <c r="BF85" s="31">
        <f xml:space="preserve"> IF(N75-D85&gt;17,C85+2,C85+1)</f>
        <v>5</v>
      </c>
      <c r="BG85" s="6">
        <f t="shared" si="125"/>
        <v>1</v>
      </c>
      <c r="BH85" s="6"/>
      <c r="BI85" s="6"/>
      <c r="BJ85" s="6">
        <f t="shared" si="126"/>
        <v>1</v>
      </c>
      <c r="BK85" s="47">
        <f t="shared" si="127"/>
        <v>1</v>
      </c>
    </row>
    <row r="86" spans="2:63" x14ac:dyDescent="0.25">
      <c r="B86" s="4">
        <v>6</v>
      </c>
      <c r="C86" s="163">
        <f>'DAY 1 INPUT'!C11</f>
        <v>3</v>
      </c>
      <c r="D86" s="164">
        <f>'DAY 1 INPUT'!D11</f>
        <v>18</v>
      </c>
      <c r="E86" s="77"/>
      <c r="F86" s="165">
        <f>'DAY 1 INPUT'!N11</f>
        <v>3</v>
      </c>
      <c r="G86" s="165">
        <f>'DAY 1 INPUT'!O11</f>
        <v>3</v>
      </c>
      <c r="H86" s="165">
        <f>'DAY 1 INPUT'!P11</f>
        <v>6</v>
      </c>
      <c r="I86" s="165">
        <f>'DAY 1 INPUT'!Q11</f>
        <v>6</v>
      </c>
      <c r="J86" s="2"/>
      <c r="K86" s="6">
        <f t="shared" si="104"/>
        <v>3</v>
      </c>
      <c r="L86" s="6">
        <f t="shared" si="105"/>
        <v>3</v>
      </c>
      <c r="M86" s="6">
        <f t="shared" si="106"/>
        <v>5</v>
      </c>
      <c r="N86" s="6">
        <f t="shared" si="107"/>
        <v>5</v>
      </c>
      <c r="O86" s="9"/>
      <c r="P86" s="3">
        <f>IF(K75=D86,1,0)</f>
        <v>0</v>
      </c>
      <c r="Q86" s="3">
        <f>IF(K75&gt;D86,1,0)</f>
        <v>1</v>
      </c>
      <c r="R86" s="3">
        <f>IF(K75&gt;D86+17,1,0)</f>
        <v>0</v>
      </c>
      <c r="S86" s="3"/>
      <c r="T86" s="3">
        <f t="shared" si="108"/>
        <v>4</v>
      </c>
      <c r="U86" s="15">
        <f t="shared" si="109"/>
        <v>2</v>
      </c>
      <c r="V86" s="3">
        <f>IF(L75=D86,1,0)</f>
        <v>0</v>
      </c>
      <c r="W86" s="3">
        <f>IF(L75&gt;D86,1,0)</f>
        <v>0</v>
      </c>
      <c r="X86" s="3">
        <f>IF(L75&gt;D86+17,1,0)</f>
        <v>0</v>
      </c>
      <c r="Y86" s="3">
        <f t="shared" si="110"/>
        <v>3</v>
      </c>
      <c r="Z86" s="15">
        <f t="shared" si="111"/>
        <v>3</v>
      </c>
      <c r="AA86" s="3">
        <f>IF(M75=D86,1,0)</f>
        <v>1</v>
      </c>
      <c r="AB86" s="3">
        <f>IF(M75&gt;D86,1,0)</f>
        <v>0</v>
      </c>
      <c r="AC86" s="3">
        <f>IF(M75&gt;D86+17,1,0)</f>
        <v>0</v>
      </c>
      <c r="AD86" s="3">
        <f t="shared" si="112"/>
        <v>4</v>
      </c>
      <c r="AE86" s="15">
        <f t="shared" si="113"/>
        <v>5</v>
      </c>
      <c r="AF86" s="3">
        <f>IF(N75=D86,1,0)</f>
        <v>0</v>
      </c>
      <c r="AG86" s="3">
        <f>IF(N75&gt;D86,1,0)</f>
        <v>1</v>
      </c>
      <c r="AH86" s="3">
        <f>IF(N75&gt;D86+17,1,0)</f>
        <v>0</v>
      </c>
      <c r="AI86" s="3"/>
      <c r="AJ86" s="3">
        <f t="shared" si="114"/>
        <v>4</v>
      </c>
      <c r="AK86" s="15">
        <f t="shared" si="115"/>
        <v>5</v>
      </c>
      <c r="AL86" s="2"/>
      <c r="AM86" s="2"/>
      <c r="AN86" s="6">
        <f xml:space="preserve"> IF( K75-D86&lt;0,-1,0)</f>
        <v>0</v>
      </c>
      <c r="AO86" s="6">
        <f xml:space="preserve"> IF(K75-D86&gt;17,C86+2,C86+1)</f>
        <v>4</v>
      </c>
      <c r="AP86" s="6">
        <f t="shared" si="116"/>
        <v>3</v>
      </c>
      <c r="AQ86" s="6"/>
      <c r="AR86" s="6"/>
      <c r="AS86" s="75">
        <f t="shared" si="117"/>
        <v>3</v>
      </c>
      <c r="AT86" s="47">
        <f t="shared" si="118"/>
        <v>3</v>
      </c>
      <c r="AU86" s="6">
        <f xml:space="preserve"> IF( L75-D86&lt;0,-1,0)</f>
        <v>-1</v>
      </c>
      <c r="AV86" s="6">
        <f xml:space="preserve"> IF(L75-D86&gt;17,C86+2,C86+1)</f>
        <v>4</v>
      </c>
      <c r="AW86" s="6">
        <f t="shared" si="119"/>
        <v>3</v>
      </c>
      <c r="AX86" s="6">
        <f t="shared" si="120"/>
        <v>2</v>
      </c>
      <c r="AY86" s="47">
        <f t="shared" si="121"/>
        <v>2</v>
      </c>
      <c r="AZ86" s="6">
        <f xml:space="preserve"> IF( M75-D86&lt;0,-1,0)</f>
        <v>0</v>
      </c>
      <c r="BA86" s="6">
        <f xml:space="preserve"> IF(M75-D86&gt;17,C86+2,C86+1)</f>
        <v>4</v>
      </c>
      <c r="BB86" s="6">
        <f t="shared" si="122"/>
        <v>0</v>
      </c>
      <c r="BC86" s="6">
        <f t="shared" si="123"/>
        <v>0</v>
      </c>
      <c r="BD86" s="47">
        <f t="shared" si="124"/>
        <v>0</v>
      </c>
      <c r="BE86" s="6">
        <f xml:space="preserve"> IF( N75-D86&lt;0,-1,0)</f>
        <v>0</v>
      </c>
      <c r="BF86" s="6">
        <f xml:space="preserve"> IF(N75-D86&gt;17,C86+2,C86+1)</f>
        <v>4</v>
      </c>
      <c r="BG86" s="6">
        <f t="shared" si="125"/>
        <v>0</v>
      </c>
      <c r="BH86" s="6"/>
      <c r="BI86" s="6"/>
      <c r="BJ86" s="6">
        <f t="shared" si="126"/>
        <v>0</v>
      </c>
      <c r="BK86" s="47">
        <f t="shared" si="127"/>
        <v>0</v>
      </c>
    </row>
    <row r="87" spans="2:63" x14ac:dyDescent="0.25">
      <c r="B87" s="29">
        <v>7</v>
      </c>
      <c r="C87" s="29">
        <f>'DAY 1 INPUT'!C12</f>
        <v>4</v>
      </c>
      <c r="D87" s="30">
        <f>'DAY 1 INPUT'!D12</f>
        <v>8</v>
      </c>
      <c r="E87" s="2"/>
      <c r="F87" s="119">
        <f>'DAY 1 INPUT'!N12</f>
        <v>9</v>
      </c>
      <c r="G87" s="119">
        <f>'DAY 1 INPUT'!O12</f>
        <v>7</v>
      </c>
      <c r="H87" s="119">
        <f>'DAY 1 INPUT'!P12</f>
        <v>5</v>
      </c>
      <c r="I87" s="119">
        <f>'DAY 1 INPUT'!Q12</f>
        <v>8</v>
      </c>
      <c r="J87" s="2"/>
      <c r="K87" s="31">
        <f t="shared" si="104"/>
        <v>6</v>
      </c>
      <c r="L87" s="31">
        <f t="shared" si="105"/>
        <v>6</v>
      </c>
      <c r="M87" s="31">
        <f t="shared" si="106"/>
        <v>5</v>
      </c>
      <c r="N87" s="31">
        <f t="shared" si="107"/>
        <v>6</v>
      </c>
      <c r="O87" s="9"/>
      <c r="P87" s="3">
        <f>IF(K75=D87,1,0)</f>
        <v>0</v>
      </c>
      <c r="Q87" s="3">
        <f>IF(K75&gt;D87,1,0)</f>
        <v>1</v>
      </c>
      <c r="R87" s="3">
        <f>IF(K75&gt;D87+17,1,0)</f>
        <v>0</v>
      </c>
      <c r="S87" s="3"/>
      <c r="T87" s="3">
        <f t="shared" si="108"/>
        <v>5</v>
      </c>
      <c r="U87" s="15">
        <f t="shared" si="109"/>
        <v>8</v>
      </c>
      <c r="V87" s="3">
        <f>IF(L75=D87,1,0)</f>
        <v>0</v>
      </c>
      <c r="W87" s="3">
        <f>IF(L75&gt;D87,1,0)</f>
        <v>1</v>
      </c>
      <c r="X87" s="3">
        <f>IF(L75&gt;D87+17,1,0)</f>
        <v>0</v>
      </c>
      <c r="Y87" s="3">
        <f t="shared" si="110"/>
        <v>5</v>
      </c>
      <c r="Z87" s="15">
        <f t="shared" si="111"/>
        <v>6</v>
      </c>
      <c r="AA87" s="3">
        <f>IF(M75=D87,1,0)</f>
        <v>0</v>
      </c>
      <c r="AB87" s="3">
        <f>IF(M75&gt;D87,1,0)</f>
        <v>1</v>
      </c>
      <c r="AC87" s="3">
        <f>IF(M75&gt;D87+17,1,0)</f>
        <v>0</v>
      </c>
      <c r="AD87" s="3">
        <f t="shared" si="112"/>
        <v>5</v>
      </c>
      <c r="AE87" s="15">
        <f t="shared" si="113"/>
        <v>4</v>
      </c>
      <c r="AF87" s="3">
        <f>IF(N75=D87,1,0)</f>
        <v>0</v>
      </c>
      <c r="AG87" s="3">
        <f>IF(N75&gt;D87,1,0)</f>
        <v>1</v>
      </c>
      <c r="AH87" s="3">
        <f>IF(N75&gt;D87+17,1,0)</f>
        <v>0</v>
      </c>
      <c r="AI87" s="3"/>
      <c r="AJ87" s="3">
        <f t="shared" si="114"/>
        <v>5</v>
      </c>
      <c r="AK87" s="15">
        <f t="shared" si="115"/>
        <v>7</v>
      </c>
      <c r="AL87" s="2"/>
      <c r="AM87" s="2"/>
      <c r="AN87" s="31">
        <f xml:space="preserve"> IF( K75-D87&lt;0,-1,0)</f>
        <v>0</v>
      </c>
      <c r="AO87" s="31">
        <f xml:space="preserve"> IF(K75-D87&gt;17,C87+2,C87+1)</f>
        <v>5</v>
      </c>
      <c r="AP87" s="31">
        <f t="shared" si="116"/>
        <v>-2</v>
      </c>
      <c r="AQ87" s="31"/>
      <c r="AR87" s="31"/>
      <c r="AS87" s="31">
        <f t="shared" si="117"/>
        <v>0</v>
      </c>
      <c r="AT87" s="47">
        <f t="shared" si="118"/>
        <v>0</v>
      </c>
      <c r="AU87" s="31">
        <f xml:space="preserve"> IF( L75-D87&lt;0,-1,0)</f>
        <v>0</v>
      </c>
      <c r="AV87" s="31">
        <f xml:space="preserve"> IF(L75-D87&gt;17,C87+2,C87+1)</f>
        <v>5</v>
      </c>
      <c r="AW87" s="31">
        <f t="shared" si="119"/>
        <v>0</v>
      </c>
      <c r="AX87" s="31">
        <f t="shared" si="120"/>
        <v>0</v>
      </c>
      <c r="AY87" s="47">
        <f t="shared" si="121"/>
        <v>0</v>
      </c>
      <c r="AZ87" s="31">
        <f xml:space="preserve"> IF( M75-D87&lt;0,-1,0)</f>
        <v>0</v>
      </c>
      <c r="BA87" s="31">
        <f xml:space="preserve"> IF(M75-D87&gt;17,C87+2,C87+1)</f>
        <v>5</v>
      </c>
      <c r="BB87" s="31">
        <f t="shared" si="122"/>
        <v>2</v>
      </c>
      <c r="BC87" s="31">
        <f t="shared" si="123"/>
        <v>2</v>
      </c>
      <c r="BD87" s="47">
        <f t="shared" si="124"/>
        <v>2</v>
      </c>
      <c r="BE87" s="31">
        <f xml:space="preserve"> IF( N75-D87&lt;0,-1,0)</f>
        <v>0</v>
      </c>
      <c r="BF87" s="31">
        <f xml:space="preserve"> IF(N75-D87&gt;17,C87+2,C87+1)</f>
        <v>5</v>
      </c>
      <c r="BG87" s="31">
        <f t="shared" si="125"/>
        <v>-1</v>
      </c>
      <c r="BH87" s="31"/>
      <c r="BI87" s="31"/>
      <c r="BJ87" s="31">
        <f t="shared" si="126"/>
        <v>0</v>
      </c>
      <c r="BK87" s="47">
        <f t="shared" si="127"/>
        <v>0</v>
      </c>
    </row>
    <row r="88" spans="2:63" x14ac:dyDescent="0.25">
      <c r="B88" s="4">
        <v>8</v>
      </c>
      <c r="C88" s="163">
        <f>'DAY 1 INPUT'!C13</f>
        <v>4</v>
      </c>
      <c r="D88" s="164">
        <f>'DAY 1 INPUT'!D13</f>
        <v>6</v>
      </c>
      <c r="E88" s="77"/>
      <c r="F88" s="165">
        <f>'DAY 1 INPUT'!N13</f>
        <v>9</v>
      </c>
      <c r="G88" s="165">
        <f>'DAY 1 INPUT'!O13</f>
        <v>6</v>
      </c>
      <c r="H88" s="165">
        <f>'DAY 1 INPUT'!P13</f>
        <v>7</v>
      </c>
      <c r="I88" s="165">
        <f>'DAY 1 INPUT'!Q13</f>
        <v>7</v>
      </c>
      <c r="J88" s="2"/>
      <c r="K88" s="6">
        <f t="shared" si="104"/>
        <v>6</v>
      </c>
      <c r="L88" s="6">
        <f t="shared" si="105"/>
        <v>6</v>
      </c>
      <c r="M88" s="6">
        <f t="shared" si="106"/>
        <v>6</v>
      </c>
      <c r="N88" s="6">
        <f t="shared" si="107"/>
        <v>6</v>
      </c>
      <c r="O88" s="9"/>
      <c r="P88" s="3">
        <f>IF(K75=D88,1,0)</f>
        <v>0</v>
      </c>
      <c r="Q88" s="3">
        <f>IF(K75&gt;D88,1,0)</f>
        <v>1</v>
      </c>
      <c r="R88" s="3">
        <f>IF(K75&gt;D88+17,1,0)</f>
        <v>0</v>
      </c>
      <c r="S88" s="3"/>
      <c r="T88" s="3">
        <f t="shared" si="108"/>
        <v>5</v>
      </c>
      <c r="U88" s="15">
        <f t="shared" si="109"/>
        <v>8</v>
      </c>
      <c r="V88" s="3">
        <f>IF(L75=D88,1,0)</f>
        <v>0</v>
      </c>
      <c r="W88" s="3">
        <f>IF(L75&gt;D88,1,0)</f>
        <v>1</v>
      </c>
      <c r="X88" s="3">
        <f>IF(L75&gt;D88+17,1,0)</f>
        <v>0</v>
      </c>
      <c r="Y88" s="3">
        <f t="shared" si="110"/>
        <v>5</v>
      </c>
      <c r="Z88" s="15">
        <f t="shared" si="111"/>
        <v>5</v>
      </c>
      <c r="AA88" s="3">
        <f>IF(M75=D88,1,0)</f>
        <v>0</v>
      </c>
      <c r="AB88" s="3">
        <f>IF(M75&gt;D88,1,0)</f>
        <v>1</v>
      </c>
      <c r="AC88" s="3">
        <f>IF(M75&gt;D88+17,1,0)</f>
        <v>0</v>
      </c>
      <c r="AD88" s="3">
        <f t="shared" si="112"/>
        <v>5</v>
      </c>
      <c r="AE88" s="15">
        <f t="shared" si="113"/>
        <v>6</v>
      </c>
      <c r="AF88" s="3">
        <f>IF(N75=D88,1,0)</f>
        <v>0</v>
      </c>
      <c r="AG88" s="3">
        <f>IF(N75&gt;D88,1,0)</f>
        <v>1</v>
      </c>
      <c r="AH88" s="3">
        <f>IF(N75&gt;D88+17,1,0)</f>
        <v>0</v>
      </c>
      <c r="AI88" s="3"/>
      <c r="AJ88" s="3">
        <f t="shared" si="114"/>
        <v>5</v>
      </c>
      <c r="AK88" s="15">
        <f t="shared" si="115"/>
        <v>6</v>
      </c>
      <c r="AL88" s="2"/>
      <c r="AM88" s="2"/>
      <c r="AN88" s="6">
        <f xml:space="preserve"> IF( K75-D88&lt;0,-1,0)</f>
        <v>0</v>
      </c>
      <c r="AO88" s="6">
        <f xml:space="preserve"> IF(K75-D88&gt;17,C88+2,C88+1)</f>
        <v>5</v>
      </c>
      <c r="AP88" s="6">
        <f t="shared" si="116"/>
        <v>-2</v>
      </c>
      <c r="AQ88" s="6"/>
      <c r="AR88" s="6"/>
      <c r="AS88" s="75">
        <f t="shared" si="117"/>
        <v>0</v>
      </c>
      <c r="AT88" s="47">
        <f t="shared" si="118"/>
        <v>0</v>
      </c>
      <c r="AU88" s="6">
        <f xml:space="preserve"> IF( L75-D88&lt;0,-1,0)</f>
        <v>0</v>
      </c>
      <c r="AV88" s="6">
        <f xml:space="preserve"> IF(L75-D88&gt;17,C88+2,C88+1)</f>
        <v>5</v>
      </c>
      <c r="AW88" s="6">
        <f t="shared" si="119"/>
        <v>1</v>
      </c>
      <c r="AX88" s="6">
        <f t="shared" si="120"/>
        <v>1</v>
      </c>
      <c r="AY88" s="47">
        <f t="shared" si="121"/>
        <v>1</v>
      </c>
      <c r="AZ88" s="6">
        <f xml:space="preserve"> IF( M75-D88&lt;0,-1,0)</f>
        <v>0</v>
      </c>
      <c r="BA88" s="6">
        <f xml:space="preserve"> IF(M75-D88&gt;17,C88+2,C88+1)</f>
        <v>5</v>
      </c>
      <c r="BB88" s="6">
        <f t="shared" si="122"/>
        <v>0</v>
      </c>
      <c r="BC88" s="6">
        <f t="shared" si="123"/>
        <v>0</v>
      </c>
      <c r="BD88" s="47">
        <f t="shared" si="124"/>
        <v>0</v>
      </c>
      <c r="BE88" s="6">
        <f xml:space="preserve"> IF( N75-D88&lt;0,-1,0)</f>
        <v>0</v>
      </c>
      <c r="BF88" s="6">
        <f xml:space="preserve"> IF(N75-D88&gt;17,C88+2,C88+1)</f>
        <v>5</v>
      </c>
      <c r="BG88" s="6">
        <f t="shared" si="125"/>
        <v>0</v>
      </c>
      <c r="BH88" s="6"/>
      <c r="BI88" s="6"/>
      <c r="BJ88" s="6">
        <f t="shared" si="126"/>
        <v>0</v>
      </c>
      <c r="BK88" s="47">
        <f t="shared" si="127"/>
        <v>0</v>
      </c>
    </row>
    <row r="89" spans="2:63" x14ac:dyDescent="0.25">
      <c r="B89" s="29">
        <v>9</v>
      </c>
      <c r="C89" s="29">
        <f>'DAY 1 INPUT'!C14</f>
        <v>5</v>
      </c>
      <c r="D89" s="30">
        <f>'DAY 1 INPUT'!D14</f>
        <v>12</v>
      </c>
      <c r="E89" s="2"/>
      <c r="F89" s="119">
        <f>'DAY 1 INPUT'!N14</f>
        <v>9</v>
      </c>
      <c r="G89" s="119">
        <f>'DAY 1 INPUT'!O14</f>
        <v>7</v>
      </c>
      <c r="H89" s="119">
        <f>'DAY 1 INPUT'!P14</f>
        <v>8</v>
      </c>
      <c r="I89" s="119">
        <f>'DAY 1 INPUT'!Q14</f>
        <v>6</v>
      </c>
      <c r="J89" s="2"/>
      <c r="K89" s="31">
        <f t="shared" si="104"/>
        <v>7</v>
      </c>
      <c r="L89" s="31">
        <f t="shared" si="105"/>
        <v>7</v>
      </c>
      <c r="M89" s="31">
        <f t="shared" si="106"/>
        <v>7</v>
      </c>
      <c r="N89" s="31">
        <f t="shared" si="107"/>
        <v>6</v>
      </c>
      <c r="O89" s="9"/>
      <c r="P89" s="3">
        <f>IF(K75=D89,1,0)</f>
        <v>0</v>
      </c>
      <c r="Q89" s="3">
        <f>IF(K75&gt;D89,1,0)</f>
        <v>1</v>
      </c>
      <c r="R89" s="3">
        <f>IF(K75&gt;D89+17,1,0)</f>
        <v>0</v>
      </c>
      <c r="S89" s="3"/>
      <c r="T89" s="3">
        <f t="shared" si="108"/>
        <v>6</v>
      </c>
      <c r="U89" s="15">
        <f t="shared" si="109"/>
        <v>8</v>
      </c>
      <c r="V89" s="3">
        <f>IF(L75=D89,1,0)</f>
        <v>0</v>
      </c>
      <c r="W89" s="3">
        <f>IF(L75&gt;D89,1,0)</f>
        <v>1</v>
      </c>
      <c r="X89" s="3">
        <f>IF(L75&gt;D89+17,1,0)</f>
        <v>0</v>
      </c>
      <c r="Y89" s="3">
        <f t="shared" si="110"/>
        <v>6</v>
      </c>
      <c r="Z89" s="15">
        <f t="shared" si="111"/>
        <v>6</v>
      </c>
      <c r="AA89" s="3">
        <f>IF(M75=D89,1,0)</f>
        <v>0</v>
      </c>
      <c r="AB89" s="3">
        <f>IF(M75&gt;D89,1,0)</f>
        <v>1</v>
      </c>
      <c r="AC89" s="3">
        <f>IF(M75&gt;D89+17,1,0)</f>
        <v>0</v>
      </c>
      <c r="AD89" s="3">
        <f t="shared" si="112"/>
        <v>6</v>
      </c>
      <c r="AE89" s="15">
        <f t="shared" si="113"/>
        <v>7</v>
      </c>
      <c r="AF89" s="3">
        <f>IF(N75=D89,1,0)</f>
        <v>0</v>
      </c>
      <c r="AG89" s="3">
        <f>IF(N75&gt;D89,1,0)</f>
        <v>1</v>
      </c>
      <c r="AH89" s="3">
        <f>IF(N75&gt;D89+17,1,0)</f>
        <v>0</v>
      </c>
      <c r="AI89" s="3"/>
      <c r="AJ89" s="3">
        <f t="shared" si="114"/>
        <v>6</v>
      </c>
      <c r="AK89" s="15">
        <f t="shared" si="115"/>
        <v>5</v>
      </c>
      <c r="AL89" s="2"/>
      <c r="AM89" s="2"/>
      <c r="AN89" s="31">
        <f xml:space="preserve"> IF( K75-D89&lt;0,-1,0)</f>
        <v>0</v>
      </c>
      <c r="AO89" s="31">
        <f xml:space="preserve"> IF(K75-D89&gt;17,C89+2,C89+1)</f>
        <v>6</v>
      </c>
      <c r="AP89" s="31">
        <f t="shared" si="116"/>
        <v>-1</v>
      </c>
      <c r="AQ89" s="31"/>
      <c r="AR89" s="31"/>
      <c r="AS89" s="31">
        <f t="shared" si="117"/>
        <v>0</v>
      </c>
      <c r="AT89" s="47">
        <f t="shared" si="118"/>
        <v>0</v>
      </c>
      <c r="AU89" s="31">
        <f xml:space="preserve"> IF( L75-D89&lt;0,-1,0)</f>
        <v>0</v>
      </c>
      <c r="AV89" s="31">
        <f xml:space="preserve"> IF(L75-D89&gt;17,C89+2,C89+1)</f>
        <v>6</v>
      </c>
      <c r="AW89" s="31">
        <f t="shared" si="119"/>
        <v>1</v>
      </c>
      <c r="AX89" s="31">
        <f t="shared" si="120"/>
        <v>1</v>
      </c>
      <c r="AY89" s="47">
        <f t="shared" si="121"/>
        <v>1</v>
      </c>
      <c r="AZ89" s="31">
        <f xml:space="preserve"> IF( M75-D89&lt;0,-1,0)</f>
        <v>0</v>
      </c>
      <c r="BA89" s="31">
        <f xml:space="preserve"> IF(M75-D89&gt;17,C89+2,C89+1)</f>
        <v>6</v>
      </c>
      <c r="BB89" s="31">
        <f t="shared" si="122"/>
        <v>0</v>
      </c>
      <c r="BC89" s="31">
        <f t="shared" si="123"/>
        <v>0</v>
      </c>
      <c r="BD89" s="47">
        <f t="shared" si="124"/>
        <v>0</v>
      </c>
      <c r="BE89" s="31">
        <f xml:space="preserve"> IF( N75-D89&lt;0,-1,0)</f>
        <v>0</v>
      </c>
      <c r="BF89" s="31">
        <f xml:space="preserve"> IF(N75-D89&gt;17,C89+2,C89+1)</f>
        <v>6</v>
      </c>
      <c r="BG89" s="31">
        <f t="shared" si="125"/>
        <v>2</v>
      </c>
      <c r="BH89" s="31"/>
      <c r="BI89" s="31"/>
      <c r="BJ89" s="31">
        <f t="shared" si="126"/>
        <v>2</v>
      </c>
      <c r="BK89" s="47">
        <f t="shared" si="127"/>
        <v>2</v>
      </c>
    </row>
    <row r="90" spans="2:63" x14ac:dyDescent="0.25">
      <c r="B90" s="4" t="s">
        <v>1</v>
      </c>
      <c r="C90" s="4">
        <f>SUM(C81:C89)</f>
        <v>36</v>
      </c>
      <c r="D90" s="4"/>
      <c r="E90" s="2"/>
      <c r="F90" s="6">
        <f>SUM(F81:F89)</f>
        <v>55</v>
      </c>
      <c r="G90" s="6">
        <f>SUM(G81:G89)</f>
        <v>54</v>
      </c>
      <c r="H90" s="6">
        <f>SUM(H81:H89)</f>
        <v>57</v>
      </c>
      <c r="I90" s="6">
        <f>SUM(I81:I89)</f>
        <v>65</v>
      </c>
      <c r="J90" s="2"/>
      <c r="K90" s="6">
        <f>SUM(K81:K89)</f>
        <v>46</v>
      </c>
      <c r="L90" s="6">
        <f>SUM(L81:L89)</f>
        <v>50</v>
      </c>
      <c r="M90" s="6">
        <f>SUM(M81:M89)</f>
        <v>50</v>
      </c>
      <c r="N90" s="6">
        <f>SUM(N81:N89)</f>
        <v>53</v>
      </c>
      <c r="O90" s="9"/>
      <c r="P90" s="3" t="s">
        <v>8</v>
      </c>
      <c r="Q90" s="3" t="s">
        <v>29</v>
      </c>
      <c r="R90" s="3"/>
      <c r="S90" s="3"/>
      <c r="T90" s="3" t="s">
        <v>8</v>
      </c>
      <c r="U90" s="15">
        <f>SUM(U81:U89)</f>
        <v>44</v>
      </c>
      <c r="V90" s="3" t="s">
        <v>8</v>
      </c>
      <c r="W90" s="3" t="s">
        <v>29</v>
      </c>
      <c r="X90" s="3"/>
      <c r="Y90" s="3" t="s">
        <v>8</v>
      </c>
      <c r="Z90" s="15">
        <f>SUM(Z81:Z89)</f>
        <v>46</v>
      </c>
      <c r="AA90" s="3" t="s">
        <v>8</v>
      </c>
      <c r="AB90" s="3" t="s">
        <v>29</v>
      </c>
      <c r="AC90" s="3"/>
      <c r="AD90" s="3" t="s">
        <v>8</v>
      </c>
      <c r="AE90" s="15">
        <f>SUM(AE81:AE89)</f>
        <v>48</v>
      </c>
      <c r="AF90" s="3" t="s">
        <v>8</v>
      </c>
      <c r="AG90" s="3" t="s">
        <v>29</v>
      </c>
      <c r="AH90" s="3"/>
      <c r="AI90" s="3"/>
      <c r="AJ90" s="3" t="s">
        <v>8</v>
      </c>
      <c r="AK90" s="15">
        <f>SUM(AK81:AK89)</f>
        <v>56</v>
      </c>
      <c r="AL90" s="2"/>
      <c r="AM90" s="2"/>
      <c r="AN90" s="6" t="s">
        <v>8</v>
      </c>
      <c r="AO90" s="6" t="s">
        <v>8</v>
      </c>
      <c r="AP90" s="6"/>
      <c r="AQ90" s="6"/>
      <c r="AR90" s="6"/>
      <c r="AS90" s="6">
        <f>SUM(AS81:AS89)</f>
        <v>15</v>
      </c>
      <c r="AT90" s="48">
        <f>SUM(AT81:AT89)</f>
        <v>15</v>
      </c>
      <c r="AU90" s="6" t="s">
        <v>8</v>
      </c>
      <c r="AV90" s="6" t="s">
        <v>8</v>
      </c>
      <c r="AW90" s="6"/>
      <c r="AX90" s="6">
        <f>SUM(AX81:AX89)</f>
        <v>9</v>
      </c>
      <c r="AY90" s="48">
        <f>SUM(AY81:AY89)</f>
        <v>9</v>
      </c>
      <c r="AZ90" s="6" t="s">
        <v>8</v>
      </c>
      <c r="BA90" s="6" t="s">
        <v>8</v>
      </c>
      <c r="BB90" s="6"/>
      <c r="BC90" s="6">
        <f>SUM(BC81:BC89)</f>
        <v>8</v>
      </c>
      <c r="BD90" s="48">
        <f>SUM(BD81:BD89)</f>
        <v>8</v>
      </c>
      <c r="BE90" s="6" t="s">
        <v>8</v>
      </c>
      <c r="BF90" s="6" t="s">
        <v>8</v>
      </c>
      <c r="BG90" s="6"/>
      <c r="BH90" s="6"/>
      <c r="BI90" s="6"/>
      <c r="BJ90" s="6">
        <f>SUM(BJ81:BJ89)</f>
        <v>3</v>
      </c>
      <c r="BK90" s="48">
        <f>SUM(BK81:BK89)</f>
        <v>3</v>
      </c>
    </row>
    <row r="91" spans="2:63" x14ac:dyDescent="0.25">
      <c r="B91" s="29">
        <v>10</v>
      </c>
      <c r="C91" s="29">
        <f>'DAY 1 INPUT'!C16</f>
        <v>3</v>
      </c>
      <c r="D91" s="30">
        <f>'DAY 1 INPUT'!D16</f>
        <v>15</v>
      </c>
      <c r="E91" s="2"/>
      <c r="F91" s="119">
        <f>'DAY 1 INPUT'!N16</f>
        <v>4</v>
      </c>
      <c r="G91" s="119">
        <f>'DAY 1 INPUT'!O16</f>
        <v>3</v>
      </c>
      <c r="H91" s="119">
        <f>'DAY 1 INPUT'!P16</f>
        <v>3</v>
      </c>
      <c r="I91" s="119">
        <f>'DAY 1 INPUT'!Q16</f>
        <v>5</v>
      </c>
      <c r="J91" s="2"/>
      <c r="K91" s="31">
        <f t="shared" ref="K91:K99" si="128">IF(F91-C91 &gt;2,C91+2,F91)</f>
        <v>4</v>
      </c>
      <c r="L91" s="31">
        <f t="shared" ref="L91:L99" si="129">IF(G91-C91 &gt;2,C91+2,G91)</f>
        <v>3</v>
      </c>
      <c r="M91" s="31">
        <f t="shared" ref="M91:M99" si="130">IF(H91-C91 &gt;2,C91+2,H91)</f>
        <v>3</v>
      </c>
      <c r="N91" s="31">
        <f t="shared" ref="N91:N99" si="131">IF(I91-C91 &gt;2,C91+2,I91)</f>
        <v>5</v>
      </c>
      <c r="O91" s="9"/>
      <c r="P91" s="3">
        <f>IF(K75=D91,1,0)</f>
        <v>0</v>
      </c>
      <c r="Q91" s="3">
        <f>IF(K75&gt;D91,1,0)</f>
        <v>1</v>
      </c>
      <c r="R91" s="3">
        <f>IF(K75&gt;D91+17,1,0)</f>
        <v>0</v>
      </c>
      <c r="S91" s="3"/>
      <c r="T91" s="3">
        <f t="shared" ref="T91:T99" si="132">SUM(P91:R91)+C91</f>
        <v>4</v>
      </c>
      <c r="U91" s="15">
        <f t="shared" ref="U91:U99" si="133">(F91-T91)+C91</f>
        <v>3</v>
      </c>
      <c r="V91" s="3">
        <f>IF(L75=D91,1,0)</f>
        <v>0</v>
      </c>
      <c r="W91" s="3">
        <f>IF(L75&gt;D91,1,0)</f>
        <v>1</v>
      </c>
      <c r="X91" s="3">
        <f>IF(L75&gt;D91+17,1,0)</f>
        <v>0</v>
      </c>
      <c r="Y91" s="3">
        <f t="shared" ref="Y91:Y99" si="134">SUM(V91:X91)+C91</f>
        <v>4</v>
      </c>
      <c r="Z91" s="15">
        <f t="shared" ref="Z91:Z99" si="135">(G91-Y91)+C91</f>
        <v>2</v>
      </c>
      <c r="AA91" s="3">
        <f>IF(M75=D91,1,0)</f>
        <v>0</v>
      </c>
      <c r="AB91" s="3">
        <f>IF(M75&gt;D91,1,0)</f>
        <v>1</v>
      </c>
      <c r="AC91" s="3">
        <f>IF(M75&gt;D91+17,1,0)</f>
        <v>0</v>
      </c>
      <c r="AD91" s="3">
        <f t="shared" ref="AD91:AD99" si="136">SUM(AA91:AC91)+C91</f>
        <v>4</v>
      </c>
      <c r="AE91" s="15">
        <f t="shared" ref="AE91:AE99" si="137">(H91-AD91)+C91</f>
        <v>2</v>
      </c>
      <c r="AF91" s="3">
        <f>IF(N75=D91,1,0)</f>
        <v>0</v>
      </c>
      <c r="AG91" s="3">
        <f>IF(N75&gt;D91,1,0)</f>
        <v>1</v>
      </c>
      <c r="AH91" s="3">
        <f>IF(N75&gt;D91+17,1,0)</f>
        <v>0</v>
      </c>
      <c r="AI91" s="3"/>
      <c r="AJ91" s="3">
        <f t="shared" ref="AJ91:AJ99" si="138">SUM(AF91:AH91)+C91</f>
        <v>4</v>
      </c>
      <c r="AK91" s="15">
        <f t="shared" ref="AK91:AK99" si="139">(I91-AJ91)+C91</f>
        <v>4</v>
      </c>
      <c r="AL91" s="2"/>
      <c r="AM91" s="2"/>
      <c r="AN91" s="31">
        <f xml:space="preserve"> IF( K75-D91&lt;0,-1,0)</f>
        <v>0</v>
      </c>
      <c r="AO91" s="31">
        <f xml:space="preserve"> IF(K75-D91&gt;17,C91+2,C91+1)</f>
        <v>4</v>
      </c>
      <c r="AP91" s="31">
        <f t="shared" ref="AP91:AP99" si="140">(AO91+2)-F91</f>
        <v>2</v>
      </c>
      <c r="AQ91" s="31"/>
      <c r="AR91" s="31"/>
      <c r="AS91" s="31">
        <f t="shared" ref="AS91:AS99" si="141" xml:space="preserve"> IF(AP91&lt;0, 0, AP91+AN91)</f>
        <v>2</v>
      </c>
      <c r="AT91" s="47">
        <f t="shared" ref="AT91:AT99" si="142">IF(AS91&lt;0,0,AS91)</f>
        <v>2</v>
      </c>
      <c r="AU91" s="31">
        <f xml:space="preserve"> IF( L75-D91&lt;0,-1,0)</f>
        <v>0</v>
      </c>
      <c r="AV91" s="31">
        <f xml:space="preserve"> IF(L75-D91&gt;17,C91+2,C91+1)</f>
        <v>4</v>
      </c>
      <c r="AW91" s="31">
        <f t="shared" ref="AW91:AW99" si="143">(AV91+2)-G91</f>
        <v>3</v>
      </c>
      <c r="AX91" s="31">
        <f t="shared" ref="AX91:AX99" si="144" xml:space="preserve"> IF(AW91&lt;0, 0, AW91+AU91)</f>
        <v>3</v>
      </c>
      <c r="AY91" s="47">
        <f t="shared" ref="AY91:AY99" si="145">IF(AX91&lt;0,0,AX91)</f>
        <v>3</v>
      </c>
      <c r="AZ91" s="31">
        <f xml:space="preserve"> IF( M75-D91&lt;0,-1,0)</f>
        <v>0</v>
      </c>
      <c r="BA91" s="31">
        <f xml:space="preserve"> IF(M75-D91&gt;17,C91+2,C91+1)</f>
        <v>4</v>
      </c>
      <c r="BB91" s="31">
        <f t="shared" ref="BB91:BB99" si="146">(BA91+2)-H91</f>
        <v>3</v>
      </c>
      <c r="BC91" s="31">
        <f t="shared" ref="BC91:BC99" si="147">IF(BB91&lt;0,0,BB91+AZ91)</f>
        <v>3</v>
      </c>
      <c r="BD91" s="47">
        <f t="shared" ref="BD91:BD99" si="148">IF(BC91&lt;0,0,BC91)</f>
        <v>3</v>
      </c>
      <c r="BE91" s="31">
        <f xml:space="preserve"> IF( N75-D91&lt;0,-1,0)</f>
        <v>0</v>
      </c>
      <c r="BF91" s="31">
        <f xml:space="preserve"> IF(N75-D91&gt;17,C91+2,C91+1)</f>
        <v>4</v>
      </c>
      <c r="BG91" s="31">
        <f t="shared" ref="BG91:BG99" si="149">(BF91+2)-I91</f>
        <v>1</v>
      </c>
      <c r="BH91" s="31"/>
      <c r="BI91" s="31"/>
      <c r="BJ91" s="31">
        <f t="shared" ref="BJ91:BJ99" si="150" xml:space="preserve"> IF(BG91&lt;0, 0, BG91+BE91)</f>
        <v>1</v>
      </c>
      <c r="BK91" s="47">
        <f t="shared" ref="BK91:BK99" si="151">IF(BJ91&lt;0,0,BJ91)</f>
        <v>1</v>
      </c>
    </row>
    <row r="92" spans="2:63" x14ac:dyDescent="0.25">
      <c r="B92" s="4">
        <v>11</v>
      </c>
      <c r="C92" s="163">
        <f>'DAY 1 INPUT'!C17</f>
        <v>4</v>
      </c>
      <c r="D92" s="164">
        <f>'DAY 1 INPUT'!D17</f>
        <v>13</v>
      </c>
      <c r="E92" s="77"/>
      <c r="F92" s="165">
        <f>'DAY 1 INPUT'!N17</f>
        <v>5</v>
      </c>
      <c r="G92" s="165">
        <f>'DAY 1 INPUT'!O17</f>
        <v>5</v>
      </c>
      <c r="H92" s="165">
        <f>'DAY 1 INPUT'!P17</f>
        <v>6</v>
      </c>
      <c r="I92" s="165">
        <f>'DAY 1 INPUT'!Q17</f>
        <v>5</v>
      </c>
      <c r="J92" s="2"/>
      <c r="K92" s="6">
        <f t="shared" si="128"/>
        <v>5</v>
      </c>
      <c r="L92" s="6">
        <f t="shared" si="129"/>
        <v>5</v>
      </c>
      <c r="M92" s="6">
        <f t="shared" si="130"/>
        <v>6</v>
      </c>
      <c r="N92" s="6">
        <f t="shared" si="131"/>
        <v>5</v>
      </c>
      <c r="O92" s="9"/>
      <c r="P92" s="3">
        <f>IF(K75=D92,1,0)</f>
        <v>0</v>
      </c>
      <c r="Q92" s="3">
        <f>IF(K75&gt;D92,1,0)</f>
        <v>1</v>
      </c>
      <c r="R92" s="3">
        <f>IF(K75&gt;D92+17,1,0)</f>
        <v>0</v>
      </c>
      <c r="S92" s="3"/>
      <c r="T92" s="3">
        <f t="shared" si="132"/>
        <v>5</v>
      </c>
      <c r="U92" s="15">
        <f t="shared" si="133"/>
        <v>4</v>
      </c>
      <c r="V92" s="3">
        <f>IF(L75=D92,1,0)</f>
        <v>0</v>
      </c>
      <c r="W92" s="3">
        <f>IF(L75&gt;D92,1,0)</f>
        <v>1</v>
      </c>
      <c r="X92" s="3">
        <f>IF(L75&gt;D92+17,1,0)</f>
        <v>0</v>
      </c>
      <c r="Y92" s="3">
        <f t="shared" si="134"/>
        <v>5</v>
      </c>
      <c r="Z92" s="15">
        <f t="shared" si="135"/>
        <v>4</v>
      </c>
      <c r="AA92" s="3">
        <f>IF(M75=D92,1,0)</f>
        <v>0</v>
      </c>
      <c r="AB92" s="3">
        <f>IF(M75&gt;D92,1,0)</f>
        <v>1</v>
      </c>
      <c r="AC92" s="3">
        <f>IF(M75&gt;D92+17,1,0)</f>
        <v>0</v>
      </c>
      <c r="AD92" s="3">
        <f t="shared" si="136"/>
        <v>5</v>
      </c>
      <c r="AE92" s="15">
        <f t="shared" si="137"/>
        <v>5</v>
      </c>
      <c r="AF92" s="3">
        <f>IF(N75=D92,1,0)</f>
        <v>0</v>
      </c>
      <c r="AG92" s="3">
        <f>IF(N75&gt;D92,1,0)</f>
        <v>1</v>
      </c>
      <c r="AH92" s="3">
        <f>IF(N75&gt;D92+17,1,0)</f>
        <v>0</v>
      </c>
      <c r="AI92" s="3"/>
      <c r="AJ92" s="3">
        <f t="shared" si="138"/>
        <v>5</v>
      </c>
      <c r="AK92" s="15">
        <f t="shared" si="139"/>
        <v>4</v>
      </c>
      <c r="AL92" s="2"/>
      <c r="AM92" s="2"/>
      <c r="AN92" s="6">
        <f xml:space="preserve"> IF( K75-D92&lt;0,-1,0)</f>
        <v>0</v>
      </c>
      <c r="AO92" s="6">
        <f xml:space="preserve"> IF(K75-D92&gt;17,C92+2,C92+1)</f>
        <v>5</v>
      </c>
      <c r="AP92" s="6">
        <f t="shared" si="140"/>
        <v>2</v>
      </c>
      <c r="AQ92" s="6"/>
      <c r="AR92" s="6"/>
      <c r="AS92" s="75">
        <f t="shared" si="141"/>
        <v>2</v>
      </c>
      <c r="AT92" s="47">
        <f t="shared" si="142"/>
        <v>2</v>
      </c>
      <c r="AU92" s="6">
        <f xml:space="preserve"> IF( L75-D92&lt;0,-1,0)</f>
        <v>0</v>
      </c>
      <c r="AV92" s="6">
        <f xml:space="preserve"> IF(L75-D92&gt;17,C92+2,C92+1)</f>
        <v>5</v>
      </c>
      <c r="AW92" s="6">
        <f t="shared" si="143"/>
        <v>2</v>
      </c>
      <c r="AX92" s="6">
        <f t="shared" si="144"/>
        <v>2</v>
      </c>
      <c r="AY92" s="47">
        <f t="shared" si="145"/>
        <v>2</v>
      </c>
      <c r="AZ92" s="6">
        <f xml:space="preserve"> IF( M75-D92&lt;0,-1,0)</f>
        <v>0</v>
      </c>
      <c r="BA92" s="6">
        <f xml:space="preserve"> IF(M75-D92&gt;17,C92+2,C92+1)</f>
        <v>5</v>
      </c>
      <c r="BB92" s="6">
        <f t="shared" si="146"/>
        <v>1</v>
      </c>
      <c r="BC92" s="6">
        <f t="shared" si="147"/>
        <v>1</v>
      </c>
      <c r="BD92" s="47">
        <f t="shared" si="148"/>
        <v>1</v>
      </c>
      <c r="BE92" s="6">
        <f xml:space="preserve"> IF( N75-D92&lt;0,-1,0)</f>
        <v>0</v>
      </c>
      <c r="BF92" s="6">
        <f xml:space="preserve"> IF(N75-D92&gt;17,C92+2,C92+1)</f>
        <v>5</v>
      </c>
      <c r="BG92" s="6">
        <f t="shared" si="149"/>
        <v>2</v>
      </c>
      <c r="BH92" s="6"/>
      <c r="BI92" s="6"/>
      <c r="BJ92" s="6">
        <f t="shared" si="150"/>
        <v>2</v>
      </c>
      <c r="BK92" s="47">
        <f t="shared" si="151"/>
        <v>2</v>
      </c>
    </row>
    <row r="93" spans="2:63" x14ac:dyDescent="0.25">
      <c r="B93" s="29">
        <v>12</v>
      </c>
      <c r="C93" s="29">
        <f>'DAY 1 INPUT'!C18</f>
        <v>4</v>
      </c>
      <c r="D93" s="30">
        <f>'DAY 1 INPUT'!D18</f>
        <v>3</v>
      </c>
      <c r="E93" s="2"/>
      <c r="F93" s="119">
        <f>'DAY 1 INPUT'!N18</f>
        <v>8</v>
      </c>
      <c r="G93" s="119">
        <f>'DAY 1 INPUT'!O18</f>
        <v>8</v>
      </c>
      <c r="H93" s="119">
        <f>'DAY 1 INPUT'!P18</f>
        <v>6</v>
      </c>
      <c r="I93" s="119">
        <f>'DAY 1 INPUT'!Q18</f>
        <v>7</v>
      </c>
      <c r="J93" s="2"/>
      <c r="K93" s="31">
        <f t="shared" si="128"/>
        <v>6</v>
      </c>
      <c r="L93" s="31">
        <f t="shared" si="129"/>
        <v>6</v>
      </c>
      <c r="M93" s="31">
        <f t="shared" si="130"/>
        <v>6</v>
      </c>
      <c r="N93" s="31">
        <f t="shared" si="131"/>
        <v>6</v>
      </c>
      <c r="O93" s="9"/>
      <c r="P93" s="3">
        <f>IF(K75=D93,1,0)</f>
        <v>0</v>
      </c>
      <c r="Q93" s="3">
        <f>IF(K75&gt;D93,1,0)</f>
        <v>1</v>
      </c>
      <c r="R93" s="3">
        <f>IF(K75&gt;D93+17,1,0)</f>
        <v>1</v>
      </c>
      <c r="S93" s="3"/>
      <c r="T93" s="3">
        <f t="shared" si="132"/>
        <v>6</v>
      </c>
      <c r="U93" s="15">
        <f t="shared" si="133"/>
        <v>6</v>
      </c>
      <c r="V93" s="3">
        <f>IF(L75=D93,1,0)</f>
        <v>0</v>
      </c>
      <c r="W93" s="3">
        <f>IF(L75&gt;D93,1,0)</f>
        <v>1</v>
      </c>
      <c r="X93" s="3">
        <f>IF(L75&gt;D93+17,1,0)</f>
        <v>0</v>
      </c>
      <c r="Y93" s="3">
        <f t="shared" si="134"/>
        <v>5</v>
      </c>
      <c r="Z93" s="15">
        <f t="shared" si="135"/>
        <v>7</v>
      </c>
      <c r="AA93" s="3">
        <f>IF(M75=D93,1,0)</f>
        <v>0</v>
      </c>
      <c r="AB93" s="3">
        <f>IF(M75&gt;D93,1,0)</f>
        <v>1</v>
      </c>
      <c r="AC93" s="3">
        <f>IF(M75&gt;D93+17,1,0)</f>
        <v>0</v>
      </c>
      <c r="AD93" s="3">
        <f t="shared" si="136"/>
        <v>5</v>
      </c>
      <c r="AE93" s="15">
        <f t="shared" si="137"/>
        <v>5</v>
      </c>
      <c r="AF93" s="3">
        <f>IF(N75=D93,1,0)</f>
        <v>0</v>
      </c>
      <c r="AG93" s="3">
        <f>IF(N75&gt;D93,1,0)</f>
        <v>1</v>
      </c>
      <c r="AH93" s="3">
        <f>IF(N75&gt;D93+17,1,0)</f>
        <v>0</v>
      </c>
      <c r="AI93" s="3"/>
      <c r="AJ93" s="3">
        <f t="shared" si="138"/>
        <v>5</v>
      </c>
      <c r="AK93" s="15">
        <f t="shared" si="139"/>
        <v>6</v>
      </c>
      <c r="AL93" s="2" t="s">
        <v>8</v>
      </c>
      <c r="AM93" s="2"/>
      <c r="AN93" s="31">
        <f xml:space="preserve"> IF( K75-D93&lt;0,-1,0)</f>
        <v>0</v>
      </c>
      <c r="AO93" s="31">
        <f xml:space="preserve"> IF(K75-D93&gt;17,C93+2,C93+1)</f>
        <v>6</v>
      </c>
      <c r="AP93" s="31">
        <f t="shared" si="140"/>
        <v>0</v>
      </c>
      <c r="AQ93" s="31"/>
      <c r="AR93" s="31"/>
      <c r="AS93" s="31">
        <f t="shared" si="141"/>
        <v>0</v>
      </c>
      <c r="AT93" s="47">
        <f t="shared" si="142"/>
        <v>0</v>
      </c>
      <c r="AU93" s="31">
        <f xml:space="preserve"> IF( L75-D93&lt;0,-1,0)</f>
        <v>0</v>
      </c>
      <c r="AV93" s="31">
        <f xml:space="preserve"> IF(L75-D93&gt;17,C93+2,C93+1)</f>
        <v>5</v>
      </c>
      <c r="AW93" s="31">
        <f t="shared" si="143"/>
        <v>-1</v>
      </c>
      <c r="AX93" s="31">
        <f t="shared" si="144"/>
        <v>0</v>
      </c>
      <c r="AY93" s="47">
        <f t="shared" si="145"/>
        <v>0</v>
      </c>
      <c r="AZ93" s="31">
        <f xml:space="preserve"> IF( M75-D93&lt;0,-1,0)</f>
        <v>0</v>
      </c>
      <c r="BA93" s="31">
        <f xml:space="preserve"> IF(M75-D93&gt;17,C93+2,C93+1)</f>
        <v>5</v>
      </c>
      <c r="BB93" s="31">
        <f t="shared" si="146"/>
        <v>1</v>
      </c>
      <c r="BC93" s="31">
        <f t="shared" si="147"/>
        <v>1</v>
      </c>
      <c r="BD93" s="47">
        <f t="shared" si="148"/>
        <v>1</v>
      </c>
      <c r="BE93" s="31">
        <f xml:space="preserve"> IF( N75-D93&lt;0,-1,0)</f>
        <v>0</v>
      </c>
      <c r="BF93" s="31">
        <f xml:space="preserve"> IF(N75-D93&gt;17,C93+2,C93+1)</f>
        <v>5</v>
      </c>
      <c r="BG93" s="31">
        <f t="shared" si="149"/>
        <v>0</v>
      </c>
      <c r="BH93" s="31"/>
      <c r="BI93" s="31"/>
      <c r="BJ93" s="31">
        <f t="shared" si="150"/>
        <v>0</v>
      </c>
      <c r="BK93" s="47">
        <f t="shared" si="151"/>
        <v>0</v>
      </c>
    </row>
    <row r="94" spans="2:63" x14ac:dyDescent="0.25">
      <c r="B94" s="14">
        <v>13</v>
      </c>
      <c r="C94" s="163">
        <f>'DAY 1 INPUT'!C19</f>
        <v>4</v>
      </c>
      <c r="D94" s="164">
        <f>'DAY 1 INPUT'!D19</f>
        <v>7</v>
      </c>
      <c r="E94" s="166"/>
      <c r="F94" s="165">
        <f>'DAY 1 INPUT'!N19</f>
        <v>4</v>
      </c>
      <c r="G94" s="165">
        <f>'DAY 1 INPUT'!O19</f>
        <v>4</v>
      </c>
      <c r="H94" s="165">
        <f>'DAY 1 INPUT'!P19</f>
        <v>6</v>
      </c>
      <c r="I94" s="165">
        <f>'DAY 1 INPUT'!Q19</f>
        <v>6</v>
      </c>
      <c r="J94" s="2"/>
      <c r="K94" s="6">
        <f t="shared" si="128"/>
        <v>4</v>
      </c>
      <c r="L94" s="6">
        <f t="shared" si="129"/>
        <v>4</v>
      </c>
      <c r="M94" s="6">
        <f t="shared" si="130"/>
        <v>6</v>
      </c>
      <c r="N94" s="6">
        <f t="shared" si="131"/>
        <v>6</v>
      </c>
      <c r="O94" s="9"/>
      <c r="P94" s="3">
        <f>IF(K75=D94,1,0)</f>
        <v>0</v>
      </c>
      <c r="Q94" s="3">
        <f>IF(K75&gt;D94,1,0)</f>
        <v>1</v>
      </c>
      <c r="R94" s="3">
        <f>IF(K75&gt;D94+17,1,0)</f>
        <v>0</v>
      </c>
      <c r="S94" s="3"/>
      <c r="T94" s="3">
        <f t="shared" si="132"/>
        <v>5</v>
      </c>
      <c r="U94" s="15">
        <f t="shared" si="133"/>
        <v>3</v>
      </c>
      <c r="V94" s="3">
        <f>IF(L75=D94,1,0)</f>
        <v>0</v>
      </c>
      <c r="W94" s="3">
        <f>IF(L75&gt;D94,1,0)</f>
        <v>1</v>
      </c>
      <c r="X94" s="3">
        <f>IF(L75&gt;D94+17,1,0)</f>
        <v>0</v>
      </c>
      <c r="Y94" s="3">
        <f t="shared" si="134"/>
        <v>5</v>
      </c>
      <c r="Z94" s="15">
        <f t="shared" si="135"/>
        <v>3</v>
      </c>
      <c r="AA94" s="3">
        <f>IF(M75=D94,1,0)</f>
        <v>0</v>
      </c>
      <c r="AB94" s="3">
        <f>IF(M75&gt;D94,1,0)</f>
        <v>1</v>
      </c>
      <c r="AC94" s="3">
        <f>IF(M75&gt;D94+17,1,0)</f>
        <v>0</v>
      </c>
      <c r="AD94" s="3">
        <f t="shared" si="136"/>
        <v>5</v>
      </c>
      <c r="AE94" s="15">
        <f t="shared" si="137"/>
        <v>5</v>
      </c>
      <c r="AF94" s="3">
        <f>IF(N75=D94,1,0)</f>
        <v>0</v>
      </c>
      <c r="AG94" s="3">
        <f>IF(N75&gt;D94,1,0)</f>
        <v>1</v>
      </c>
      <c r="AH94" s="3">
        <f>IF(N75&gt;D94+17,1,0)</f>
        <v>0</v>
      </c>
      <c r="AI94" s="3"/>
      <c r="AJ94" s="3">
        <f t="shared" si="138"/>
        <v>5</v>
      </c>
      <c r="AK94" s="15">
        <f t="shared" si="139"/>
        <v>5</v>
      </c>
      <c r="AL94" s="2"/>
      <c r="AM94" s="2"/>
      <c r="AN94" s="6">
        <f xml:space="preserve"> IF( K75-D94&lt;0,-1,0)</f>
        <v>0</v>
      </c>
      <c r="AO94" s="6">
        <f xml:space="preserve"> IF(K75-D94&gt;17,C94+2,C94+1)</f>
        <v>5</v>
      </c>
      <c r="AP94" s="6">
        <f t="shared" si="140"/>
        <v>3</v>
      </c>
      <c r="AQ94" s="6"/>
      <c r="AR94" s="6"/>
      <c r="AS94" s="75">
        <f t="shared" si="141"/>
        <v>3</v>
      </c>
      <c r="AT94" s="47">
        <f t="shared" si="142"/>
        <v>3</v>
      </c>
      <c r="AU94" s="6">
        <f xml:space="preserve"> IF( L75-D94&lt;0,-1,0)</f>
        <v>0</v>
      </c>
      <c r="AV94" s="6">
        <f xml:space="preserve"> IF(L75-D94&gt;17,C94+2,C94+1)</f>
        <v>5</v>
      </c>
      <c r="AW94" s="6">
        <f t="shared" si="143"/>
        <v>3</v>
      </c>
      <c r="AX94" s="6">
        <f t="shared" si="144"/>
        <v>3</v>
      </c>
      <c r="AY94" s="47">
        <f t="shared" si="145"/>
        <v>3</v>
      </c>
      <c r="AZ94" s="6">
        <f xml:space="preserve"> IF( M75-D94&lt;0,-1,0)</f>
        <v>0</v>
      </c>
      <c r="BA94" s="6">
        <f xml:space="preserve"> IF(M75-D94&gt;17,C94+2,C94+1)</f>
        <v>5</v>
      </c>
      <c r="BB94" s="6">
        <f t="shared" si="146"/>
        <v>1</v>
      </c>
      <c r="BC94" s="6">
        <f t="shared" si="147"/>
        <v>1</v>
      </c>
      <c r="BD94" s="47">
        <f t="shared" si="148"/>
        <v>1</v>
      </c>
      <c r="BE94" s="6">
        <f xml:space="preserve"> IF( N75-D94&lt;0,-1,0)</f>
        <v>0</v>
      </c>
      <c r="BF94" s="6">
        <f xml:space="preserve"> IF(N75-D94&gt;17,C94+2,C94+1)</f>
        <v>5</v>
      </c>
      <c r="BG94" s="6">
        <f t="shared" si="149"/>
        <v>1</v>
      </c>
      <c r="BH94" s="6"/>
      <c r="BI94" s="6"/>
      <c r="BJ94" s="6">
        <f t="shared" si="150"/>
        <v>1</v>
      </c>
      <c r="BK94" s="47">
        <f t="shared" si="151"/>
        <v>1</v>
      </c>
    </row>
    <row r="95" spans="2:63" x14ac:dyDescent="0.25">
      <c r="B95" s="29">
        <v>14</v>
      </c>
      <c r="C95" s="29">
        <f>'DAY 1 INPUT'!C20</f>
        <v>3</v>
      </c>
      <c r="D95" s="30">
        <f>'DAY 1 INPUT'!D20</f>
        <v>9</v>
      </c>
      <c r="E95" s="2"/>
      <c r="F95" s="119">
        <f>'DAY 1 INPUT'!N20</f>
        <v>7</v>
      </c>
      <c r="G95" s="119">
        <f>'DAY 1 INPUT'!O20</f>
        <v>4</v>
      </c>
      <c r="H95" s="119">
        <f>'DAY 1 INPUT'!P20</f>
        <v>5</v>
      </c>
      <c r="I95" s="119">
        <f>'DAY 1 INPUT'!Q20</f>
        <v>4</v>
      </c>
      <c r="J95" s="2"/>
      <c r="K95" s="31">
        <f t="shared" si="128"/>
        <v>5</v>
      </c>
      <c r="L95" s="31">
        <f t="shared" si="129"/>
        <v>4</v>
      </c>
      <c r="M95" s="31">
        <f t="shared" si="130"/>
        <v>5</v>
      </c>
      <c r="N95" s="31">
        <f t="shared" si="131"/>
        <v>4</v>
      </c>
      <c r="O95" s="9"/>
      <c r="P95" s="3">
        <f>IF(K75=D95,1,0)</f>
        <v>0</v>
      </c>
      <c r="Q95" s="3">
        <f>IF(K75&gt;D95,1,0)</f>
        <v>1</v>
      </c>
      <c r="R95" s="3">
        <f>IF(K75&gt;D95+17,1,0)</f>
        <v>0</v>
      </c>
      <c r="S95" s="3"/>
      <c r="T95" s="3">
        <f t="shared" si="132"/>
        <v>4</v>
      </c>
      <c r="U95" s="15">
        <f t="shared" si="133"/>
        <v>6</v>
      </c>
      <c r="V95" s="3">
        <f>IF(L75=D95,1,0)</f>
        <v>0</v>
      </c>
      <c r="W95" s="3">
        <f>IF(L75&gt;D95,1,0)</f>
        <v>1</v>
      </c>
      <c r="X95" s="3">
        <f>IF(L75&gt;D95+17,1,0)</f>
        <v>0</v>
      </c>
      <c r="Y95" s="3">
        <f t="shared" si="134"/>
        <v>4</v>
      </c>
      <c r="Z95" s="15">
        <f t="shared" si="135"/>
        <v>3</v>
      </c>
      <c r="AA95" s="3">
        <f>IF(M75=D95,1,0)</f>
        <v>0</v>
      </c>
      <c r="AB95" s="3">
        <f>IF(M75&gt;D95,1,0)</f>
        <v>1</v>
      </c>
      <c r="AC95" s="3">
        <f>IF(M75&gt;D95+17,1,0)</f>
        <v>0</v>
      </c>
      <c r="AD95" s="3">
        <f t="shared" si="136"/>
        <v>4</v>
      </c>
      <c r="AE95" s="15">
        <f t="shared" si="137"/>
        <v>4</v>
      </c>
      <c r="AF95" s="3">
        <f>IF(N75=D95,1,0)</f>
        <v>0</v>
      </c>
      <c r="AG95" s="3">
        <f>IF(N75&gt;D95,1,0)</f>
        <v>1</v>
      </c>
      <c r="AH95" s="3">
        <f>IF(N75&gt;D95+17,1,0)</f>
        <v>0</v>
      </c>
      <c r="AI95" s="3"/>
      <c r="AJ95" s="3">
        <f t="shared" si="138"/>
        <v>4</v>
      </c>
      <c r="AK95" s="15">
        <f t="shared" si="139"/>
        <v>3</v>
      </c>
      <c r="AL95" s="2"/>
      <c r="AM95" s="2"/>
      <c r="AN95" s="31">
        <f xml:space="preserve"> IF( K75-D95&lt;0,-1,0)</f>
        <v>0</v>
      </c>
      <c r="AO95" s="31">
        <f xml:space="preserve"> IF(K75-D95&gt;17,C95+2,C95+1)</f>
        <v>4</v>
      </c>
      <c r="AP95" s="31">
        <f t="shared" si="140"/>
        <v>-1</v>
      </c>
      <c r="AQ95" s="31"/>
      <c r="AR95" s="31"/>
      <c r="AS95" s="31">
        <f t="shared" si="141"/>
        <v>0</v>
      </c>
      <c r="AT95" s="47">
        <f t="shared" si="142"/>
        <v>0</v>
      </c>
      <c r="AU95" s="31">
        <f xml:space="preserve"> IF( L75-D95&lt;0,-1,0)</f>
        <v>0</v>
      </c>
      <c r="AV95" s="31">
        <f xml:space="preserve"> IF(L75-D95&gt;17,C95+2,C95+1)</f>
        <v>4</v>
      </c>
      <c r="AW95" s="31">
        <f t="shared" si="143"/>
        <v>2</v>
      </c>
      <c r="AX95" s="31">
        <f t="shared" si="144"/>
        <v>2</v>
      </c>
      <c r="AY95" s="47">
        <f t="shared" si="145"/>
        <v>2</v>
      </c>
      <c r="AZ95" s="31">
        <f xml:space="preserve"> IF( M75-D95&lt;0,-1,0)</f>
        <v>0</v>
      </c>
      <c r="BA95" s="31">
        <f xml:space="preserve"> IF(M75-D95&gt;17,C95+2,C95+1)</f>
        <v>4</v>
      </c>
      <c r="BB95" s="31">
        <f t="shared" si="146"/>
        <v>1</v>
      </c>
      <c r="BC95" s="31">
        <f t="shared" si="147"/>
        <v>1</v>
      </c>
      <c r="BD95" s="47">
        <f t="shared" si="148"/>
        <v>1</v>
      </c>
      <c r="BE95" s="31">
        <f xml:space="preserve"> IF( N75-D95&lt;0,-1,0)</f>
        <v>0</v>
      </c>
      <c r="BF95" s="31">
        <f xml:space="preserve"> IF(N75-D95&gt;17,C95+2,C95+1)</f>
        <v>4</v>
      </c>
      <c r="BG95" s="31">
        <f t="shared" si="149"/>
        <v>2</v>
      </c>
      <c r="BH95" s="31"/>
      <c r="BI95" s="31"/>
      <c r="BJ95" s="31">
        <f t="shared" si="150"/>
        <v>2</v>
      </c>
      <c r="BK95" s="47">
        <f t="shared" si="151"/>
        <v>2</v>
      </c>
    </row>
    <row r="96" spans="2:63" x14ac:dyDescent="0.25">
      <c r="B96" s="4">
        <v>15</v>
      </c>
      <c r="C96" s="163">
        <f>'DAY 1 INPUT'!C21</f>
        <v>5</v>
      </c>
      <c r="D96" s="164">
        <f>'DAY 1 INPUT'!D21</f>
        <v>1</v>
      </c>
      <c r="E96" s="77"/>
      <c r="F96" s="165">
        <f>'DAY 1 INPUT'!N21</f>
        <v>10</v>
      </c>
      <c r="G96" s="165">
        <f>'DAY 1 INPUT'!O21</f>
        <v>10</v>
      </c>
      <c r="H96" s="165">
        <f>'DAY 1 INPUT'!P21</f>
        <v>10</v>
      </c>
      <c r="I96" s="165">
        <f>'DAY 1 INPUT'!Q21</f>
        <v>7</v>
      </c>
      <c r="J96" s="2"/>
      <c r="K96" s="6">
        <f t="shared" si="128"/>
        <v>7</v>
      </c>
      <c r="L96" s="6">
        <f t="shared" si="129"/>
        <v>7</v>
      </c>
      <c r="M96" s="6">
        <f t="shared" si="130"/>
        <v>7</v>
      </c>
      <c r="N96" s="6">
        <f t="shared" si="131"/>
        <v>7</v>
      </c>
      <c r="O96" s="9"/>
      <c r="P96" s="3">
        <f>IF(K75=D96,1,0)</f>
        <v>0</v>
      </c>
      <c r="Q96" s="3">
        <f>IF(K75&gt;D96,1,0)</f>
        <v>1</v>
      </c>
      <c r="R96" s="3">
        <f>IF(K75&gt;D96+17,1,0)</f>
        <v>1</v>
      </c>
      <c r="S96" s="3"/>
      <c r="T96" s="3">
        <f t="shared" si="132"/>
        <v>7</v>
      </c>
      <c r="U96" s="15">
        <f t="shared" si="133"/>
        <v>8</v>
      </c>
      <c r="V96" s="3">
        <f>IF(L75=D96,1,0)</f>
        <v>0</v>
      </c>
      <c r="W96" s="3">
        <f>IF(L75&gt;D96,1,0)</f>
        <v>1</v>
      </c>
      <c r="X96" s="3">
        <f>IF(L75&gt;D96+17,1,0)</f>
        <v>0</v>
      </c>
      <c r="Y96" s="3">
        <f t="shared" si="134"/>
        <v>6</v>
      </c>
      <c r="Z96" s="15">
        <f t="shared" si="135"/>
        <v>9</v>
      </c>
      <c r="AA96" s="3">
        <f>IF(M75=D96,1,0)</f>
        <v>0</v>
      </c>
      <c r="AB96" s="3">
        <f>IF(M75&gt;D96,1,0)</f>
        <v>1</v>
      </c>
      <c r="AC96" s="3">
        <f>IF(M75&gt;D96+17,1,0)</f>
        <v>0</v>
      </c>
      <c r="AD96" s="3">
        <f t="shared" si="136"/>
        <v>6</v>
      </c>
      <c r="AE96" s="15">
        <f t="shared" si="137"/>
        <v>9</v>
      </c>
      <c r="AF96" s="3">
        <f>IF(N75=D96,1,0)</f>
        <v>0</v>
      </c>
      <c r="AG96" s="3">
        <f>IF(N75&gt;D96,1,0)</f>
        <v>1</v>
      </c>
      <c r="AH96" s="3">
        <f>IF(N75&gt;D96+17,1,0)</f>
        <v>1</v>
      </c>
      <c r="AI96" s="3"/>
      <c r="AJ96" s="3">
        <f t="shared" si="138"/>
        <v>7</v>
      </c>
      <c r="AK96" s="15">
        <f t="shared" si="139"/>
        <v>5</v>
      </c>
      <c r="AL96" s="2"/>
      <c r="AM96" s="2"/>
      <c r="AN96" s="6">
        <f xml:space="preserve"> IF(K75-D96&lt;0,-1,0)</f>
        <v>0</v>
      </c>
      <c r="AO96" s="6">
        <f xml:space="preserve"> IF(K75-D96&gt;17,C96+2,C96+1)</f>
        <v>7</v>
      </c>
      <c r="AP96" s="6">
        <f t="shared" si="140"/>
        <v>-1</v>
      </c>
      <c r="AQ96" s="6"/>
      <c r="AR96" s="6"/>
      <c r="AS96" s="75">
        <f t="shared" si="141"/>
        <v>0</v>
      </c>
      <c r="AT96" s="47">
        <f t="shared" si="142"/>
        <v>0</v>
      </c>
      <c r="AU96" s="6">
        <f xml:space="preserve"> IF( L75-D96&lt;0,-1,0)</f>
        <v>0</v>
      </c>
      <c r="AV96" s="6">
        <f xml:space="preserve"> IF(L75-D96&gt;17,C96+2,C96+1)</f>
        <v>6</v>
      </c>
      <c r="AW96" s="6">
        <f t="shared" si="143"/>
        <v>-2</v>
      </c>
      <c r="AX96" s="6">
        <f t="shared" si="144"/>
        <v>0</v>
      </c>
      <c r="AY96" s="47">
        <f t="shared" si="145"/>
        <v>0</v>
      </c>
      <c r="AZ96" s="6">
        <f xml:space="preserve"> IF( M75-D96&lt;0,-1,0)</f>
        <v>0</v>
      </c>
      <c r="BA96" s="6">
        <f xml:space="preserve"> IF(M75-D96&gt;17,C96+2,C96+1)</f>
        <v>6</v>
      </c>
      <c r="BB96" s="6">
        <f t="shared" si="146"/>
        <v>-2</v>
      </c>
      <c r="BC96" s="6">
        <f t="shared" si="147"/>
        <v>0</v>
      </c>
      <c r="BD96" s="47">
        <f t="shared" si="148"/>
        <v>0</v>
      </c>
      <c r="BE96" s="6">
        <f xml:space="preserve"> IF( N75-D96&lt;0,-1,0)</f>
        <v>0</v>
      </c>
      <c r="BF96" s="6">
        <f xml:space="preserve"> IF(N75-D96&gt;17,C96+2,C96+1)</f>
        <v>7</v>
      </c>
      <c r="BG96" s="6">
        <f t="shared" si="149"/>
        <v>2</v>
      </c>
      <c r="BH96" s="6"/>
      <c r="BI96" s="6"/>
      <c r="BJ96" s="6">
        <f t="shared" si="150"/>
        <v>2</v>
      </c>
      <c r="BK96" s="47">
        <f t="shared" si="151"/>
        <v>2</v>
      </c>
    </row>
    <row r="97" spans="2:63" x14ac:dyDescent="0.25">
      <c r="B97" s="29">
        <v>16</v>
      </c>
      <c r="C97" s="29">
        <f>'DAY 1 INPUT'!C22</f>
        <v>4</v>
      </c>
      <c r="D97" s="30">
        <f>'DAY 1 INPUT'!D22</f>
        <v>17</v>
      </c>
      <c r="E97" s="2"/>
      <c r="F97" s="119">
        <f>'DAY 1 INPUT'!N22</f>
        <v>5</v>
      </c>
      <c r="G97" s="119">
        <f>'DAY 1 INPUT'!O22</f>
        <v>4</v>
      </c>
      <c r="H97" s="119">
        <f>'DAY 1 INPUT'!P22</f>
        <v>5</v>
      </c>
      <c r="I97" s="119">
        <f>'DAY 1 INPUT'!Q22</f>
        <v>7</v>
      </c>
      <c r="J97" s="2"/>
      <c r="K97" s="31">
        <f t="shared" si="128"/>
        <v>5</v>
      </c>
      <c r="L97" s="31">
        <f t="shared" si="129"/>
        <v>4</v>
      </c>
      <c r="M97" s="31">
        <f t="shared" si="130"/>
        <v>5</v>
      </c>
      <c r="N97" s="31">
        <f t="shared" si="131"/>
        <v>6</v>
      </c>
      <c r="O97" s="9"/>
      <c r="P97" s="3">
        <f>IF(K75=D97,1,0)</f>
        <v>0</v>
      </c>
      <c r="Q97" s="3">
        <f>IF(K75&gt;D97,1,0)</f>
        <v>1</v>
      </c>
      <c r="R97" s="3">
        <f>IF(K75&gt;D97+17,1,0)</f>
        <v>0</v>
      </c>
      <c r="S97" s="3"/>
      <c r="T97" s="3">
        <f t="shared" si="132"/>
        <v>5</v>
      </c>
      <c r="U97" s="15">
        <f t="shared" si="133"/>
        <v>4</v>
      </c>
      <c r="V97" s="3">
        <f>IF(L75=D97,1,0)</f>
        <v>1</v>
      </c>
      <c r="W97" s="3">
        <f>IF(L75&gt;D97,1,0)</f>
        <v>0</v>
      </c>
      <c r="X97" s="3">
        <f>IF(L75&gt;D97+17,1,0)</f>
        <v>0</v>
      </c>
      <c r="Y97" s="3">
        <f t="shared" si="134"/>
        <v>5</v>
      </c>
      <c r="Z97" s="15">
        <f t="shared" si="135"/>
        <v>3</v>
      </c>
      <c r="AA97" s="3">
        <f>IF(M75=D97,1,0)</f>
        <v>0</v>
      </c>
      <c r="AB97" s="3">
        <f>IF(M75&gt;D97,1,0)</f>
        <v>1</v>
      </c>
      <c r="AC97" s="3">
        <f>IF(M75&gt;D97+17,1,0)</f>
        <v>0</v>
      </c>
      <c r="AD97" s="3">
        <f t="shared" si="136"/>
        <v>5</v>
      </c>
      <c r="AE97" s="15">
        <f t="shared" si="137"/>
        <v>4</v>
      </c>
      <c r="AF97" s="3">
        <f>IF(N75=D97,1,0)</f>
        <v>0</v>
      </c>
      <c r="AG97" s="3">
        <f>IF(N75&gt;D97,1,0)</f>
        <v>1</v>
      </c>
      <c r="AH97" s="3">
        <f>IF(N75&gt;D97+17,1,0)</f>
        <v>0</v>
      </c>
      <c r="AI97" s="3"/>
      <c r="AJ97" s="3">
        <f t="shared" si="138"/>
        <v>5</v>
      </c>
      <c r="AK97" s="15">
        <f t="shared" si="139"/>
        <v>6</v>
      </c>
      <c r="AL97" s="2"/>
      <c r="AM97" s="2"/>
      <c r="AN97" s="31">
        <f xml:space="preserve"> IF( K75-D97&lt;0,-1,0)</f>
        <v>0</v>
      </c>
      <c r="AO97" s="31">
        <f xml:space="preserve"> IF(K75-D97&gt;17,C97+2,C97+1)</f>
        <v>5</v>
      </c>
      <c r="AP97" s="31">
        <f t="shared" si="140"/>
        <v>2</v>
      </c>
      <c r="AQ97" s="31"/>
      <c r="AR97" s="31"/>
      <c r="AS97" s="31">
        <f t="shared" si="141"/>
        <v>2</v>
      </c>
      <c r="AT97" s="47">
        <f t="shared" si="142"/>
        <v>2</v>
      </c>
      <c r="AU97" s="31">
        <f xml:space="preserve"> IF( L75-D97&lt;0,-1,0)</f>
        <v>0</v>
      </c>
      <c r="AV97" s="31">
        <f xml:space="preserve"> IF(L75-D97&gt;17,C97+2,C97+1)</f>
        <v>5</v>
      </c>
      <c r="AW97" s="31">
        <f t="shared" si="143"/>
        <v>3</v>
      </c>
      <c r="AX97" s="31">
        <f t="shared" si="144"/>
        <v>3</v>
      </c>
      <c r="AY97" s="47">
        <f t="shared" si="145"/>
        <v>3</v>
      </c>
      <c r="AZ97" s="31">
        <f xml:space="preserve"> IF( M75-D97&lt;0,-1,0)</f>
        <v>0</v>
      </c>
      <c r="BA97" s="31">
        <f xml:space="preserve"> IF(M75-D97&gt;17,C97+2,C97+1)</f>
        <v>5</v>
      </c>
      <c r="BB97" s="31">
        <f t="shared" si="146"/>
        <v>2</v>
      </c>
      <c r="BC97" s="31">
        <f t="shared" si="147"/>
        <v>2</v>
      </c>
      <c r="BD97" s="47">
        <f t="shared" si="148"/>
        <v>2</v>
      </c>
      <c r="BE97" s="31">
        <f xml:space="preserve"> IF( N75-D97&lt;0,-1,0)</f>
        <v>0</v>
      </c>
      <c r="BF97" s="31">
        <f xml:space="preserve"> IF(N75-D97&gt;17,C97+2,C97+1)</f>
        <v>5</v>
      </c>
      <c r="BG97" s="31">
        <f t="shared" si="149"/>
        <v>0</v>
      </c>
      <c r="BH97" s="31"/>
      <c r="BI97" s="31"/>
      <c r="BJ97" s="31">
        <f t="shared" si="150"/>
        <v>0</v>
      </c>
      <c r="BK97" s="47">
        <f t="shared" si="151"/>
        <v>0</v>
      </c>
    </row>
    <row r="98" spans="2:63" x14ac:dyDescent="0.25">
      <c r="B98" s="4">
        <v>17</v>
      </c>
      <c r="C98" s="163">
        <f>'DAY 1 INPUT'!C23</f>
        <v>4</v>
      </c>
      <c r="D98" s="164">
        <f>'DAY 1 INPUT'!D23</f>
        <v>5</v>
      </c>
      <c r="E98" s="77"/>
      <c r="F98" s="165">
        <f>'DAY 1 INPUT'!N23</f>
        <v>6</v>
      </c>
      <c r="G98" s="165">
        <f>'DAY 1 INPUT'!O23</f>
        <v>5</v>
      </c>
      <c r="H98" s="165">
        <f>'DAY 1 INPUT'!P23</f>
        <v>5</v>
      </c>
      <c r="I98" s="165">
        <f>'DAY 1 INPUT'!Q23</f>
        <v>5</v>
      </c>
      <c r="J98" s="2"/>
      <c r="K98" s="6">
        <f t="shared" si="128"/>
        <v>6</v>
      </c>
      <c r="L98" s="6">
        <f t="shared" si="129"/>
        <v>5</v>
      </c>
      <c r="M98" s="6">
        <f t="shared" si="130"/>
        <v>5</v>
      </c>
      <c r="N98" s="6">
        <f t="shared" si="131"/>
        <v>5</v>
      </c>
      <c r="O98" s="9"/>
      <c r="P98" s="3">
        <f>IF(K75=D98,1,0)</f>
        <v>0</v>
      </c>
      <c r="Q98" s="3">
        <f>IF(K75&gt;D98,1,0)</f>
        <v>1</v>
      </c>
      <c r="R98" s="3">
        <f>IF(K75&gt;D98+17,1,0)</f>
        <v>0</v>
      </c>
      <c r="S98" s="3"/>
      <c r="T98" s="3">
        <f t="shared" si="132"/>
        <v>5</v>
      </c>
      <c r="U98" s="15">
        <f t="shared" si="133"/>
        <v>5</v>
      </c>
      <c r="V98" s="3">
        <f>IF(L75=D98,1,0)</f>
        <v>0</v>
      </c>
      <c r="W98" s="3">
        <f>IF(L75&gt;D98,1,0)</f>
        <v>1</v>
      </c>
      <c r="X98" s="3">
        <f>IF(L75&gt;D98+17,1,0)</f>
        <v>0</v>
      </c>
      <c r="Y98" s="3">
        <f t="shared" si="134"/>
        <v>5</v>
      </c>
      <c r="Z98" s="15">
        <f t="shared" si="135"/>
        <v>4</v>
      </c>
      <c r="AA98" s="3">
        <f>IF(M75=D98,1,0)</f>
        <v>0</v>
      </c>
      <c r="AB98" s="3">
        <f>IF(M75&gt;D98,1,0)</f>
        <v>1</v>
      </c>
      <c r="AC98" s="3">
        <f>IF(M75&gt;D98+17,1,0)</f>
        <v>0</v>
      </c>
      <c r="AD98" s="3">
        <f t="shared" si="136"/>
        <v>5</v>
      </c>
      <c r="AE98" s="15">
        <f t="shared" si="137"/>
        <v>4</v>
      </c>
      <c r="AF98" s="3">
        <f>IF(BB80=D98,1,0)</f>
        <v>0</v>
      </c>
      <c r="AG98" s="3">
        <f>IF(BB80&gt;D98,1,0)</f>
        <v>0</v>
      </c>
      <c r="AH98" s="3">
        <f>IF(N75&gt;D98+17,1,0)</f>
        <v>0</v>
      </c>
      <c r="AI98" s="3"/>
      <c r="AJ98" s="3">
        <f t="shared" si="138"/>
        <v>4</v>
      </c>
      <c r="AK98" s="15">
        <f t="shared" si="139"/>
        <v>5</v>
      </c>
      <c r="AL98" s="2"/>
      <c r="AM98" s="2"/>
      <c r="AN98" s="6">
        <f xml:space="preserve"> IF( K75-D98&lt;0,-1,0)</f>
        <v>0</v>
      </c>
      <c r="AO98" s="6">
        <f xml:space="preserve"> IF(K75-D98&gt;17,C98+2,C98+1)</f>
        <v>5</v>
      </c>
      <c r="AP98" s="6">
        <f t="shared" si="140"/>
        <v>1</v>
      </c>
      <c r="AQ98" s="6"/>
      <c r="AR98" s="6"/>
      <c r="AS98" s="75">
        <f t="shared" si="141"/>
        <v>1</v>
      </c>
      <c r="AT98" s="47">
        <f t="shared" si="142"/>
        <v>1</v>
      </c>
      <c r="AU98" s="6">
        <f xml:space="preserve"> IF( L75-D98&lt;0,-1,0)</f>
        <v>0</v>
      </c>
      <c r="AV98" s="6">
        <f xml:space="preserve"> IF(L75-D98&gt;17,C98+2,C98+1)</f>
        <v>5</v>
      </c>
      <c r="AW98" s="6">
        <f t="shared" si="143"/>
        <v>2</v>
      </c>
      <c r="AX98" s="6">
        <f t="shared" si="144"/>
        <v>2</v>
      </c>
      <c r="AY98" s="47">
        <f t="shared" si="145"/>
        <v>2</v>
      </c>
      <c r="AZ98" s="6">
        <f xml:space="preserve"> IF( M75-D98&lt;0,-1,0)</f>
        <v>0</v>
      </c>
      <c r="BA98" s="6">
        <f xml:space="preserve"> IF(M75-D98&gt;17,C98+2,C98+1)</f>
        <v>5</v>
      </c>
      <c r="BB98" s="6">
        <f t="shared" si="146"/>
        <v>2</v>
      </c>
      <c r="BC98" s="6">
        <f t="shared" si="147"/>
        <v>2</v>
      </c>
      <c r="BD98" s="47">
        <f t="shared" si="148"/>
        <v>2</v>
      </c>
      <c r="BE98" s="6">
        <f xml:space="preserve"> IF( N75-D98&lt;0,-1,0)</f>
        <v>0</v>
      </c>
      <c r="BF98" s="6">
        <f xml:space="preserve"> IF(N75-D98&gt;17,C98+2,C98+1)</f>
        <v>5</v>
      </c>
      <c r="BG98" s="6">
        <f t="shared" si="149"/>
        <v>2</v>
      </c>
      <c r="BH98" s="6"/>
      <c r="BI98" s="6"/>
      <c r="BJ98" s="6">
        <f t="shared" si="150"/>
        <v>2</v>
      </c>
      <c r="BK98" s="47">
        <f t="shared" si="151"/>
        <v>2</v>
      </c>
    </row>
    <row r="99" spans="2:63" x14ac:dyDescent="0.25">
      <c r="B99" s="29">
        <v>18</v>
      </c>
      <c r="C99" s="29">
        <f>'DAY 1 INPUT'!C24</f>
        <v>5</v>
      </c>
      <c r="D99" s="30">
        <f>'DAY 1 INPUT'!D24</f>
        <v>11</v>
      </c>
      <c r="E99" s="2"/>
      <c r="F99" s="119">
        <f>'DAY 1 INPUT'!N24</f>
        <v>6</v>
      </c>
      <c r="G99" s="119">
        <f>'DAY 1 INPUT'!O24</f>
        <v>6</v>
      </c>
      <c r="H99" s="119">
        <f>'DAY 1 INPUT'!P24</f>
        <v>5</v>
      </c>
      <c r="I99" s="119">
        <f>'DAY 1 INPUT'!Q24</f>
        <v>7</v>
      </c>
      <c r="J99" s="2"/>
      <c r="K99" s="31">
        <f t="shared" si="128"/>
        <v>6</v>
      </c>
      <c r="L99" s="31">
        <f t="shared" si="129"/>
        <v>6</v>
      </c>
      <c r="M99" s="31">
        <f t="shared" si="130"/>
        <v>5</v>
      </c>
      <c r="N99" s="31">
        <f t="shared" si="131"/>
        <v>7</v>
      </c>
      <c r="O99" s="9"/>
      <c r="P99" s="3">
        <f>IF(K75=D99,1,0)</f>
        <v>0</v>
      </c>
      <c r="Q99" s="3">
        <f>IF(K75&gt;D99,1,0)</f>
        <v>1</v>
      </c>
      <c r="R99" s="3">
        <f>IF(K75&gt;D99+17,1,0)</f>
        <v>0</v>
      </c>
      <c r="S99" s="3"/>
      <c r="T99" s="3">
        <f t="shared" si="132"/>
        <v>6</v>
      </c>
      <c r="U99" s="15">
        <f t="shared" si="133"/>
        <v>5</v>
      </c>
      <c r="V99" s="3">
        <f>IF(L75=D99,1,0)</f>
        <v>0</v>
      </c>
      <c r="W99" s="3">
        <f>IF(L75&gt;D99,1,0)</f>
        <v>1</v>
      </c>
      <c r="X99" s="3">
        <f>IF(L75&gt;D99+17,1,0)</f>
        <v>0</v>
      </c>
      <c r="Y99" s="3">
        <f t="shared" si="134"/>
        <v>6</v>
      </c>
      <c r="Z99" s="15">
        <f t="shared" si="135"/>
        <v>5</v>
      </c>
      <c r="AA99" s="3">
        <f>IF(M75=D99,1,0)</f>
        <v>0</v>
      </c>
      <c r="AB99" s="3">
        <f>IF(M75&gt;D99,1,0)</f>
        <v>1</v>
      </c>
      <c r="AC99" s="3">
        <f>IF(M75&gt;D99+17,1,0)</f>
        <v>0</v>
      </c>
      <c r="AD99" s="3">
        <f t="shared" si="136"/>
        <v>6</v>
      </c>
      <c r="AE99" s="15">
        <f t="shared" si="137"/>
        <v>4</v>
      </c>
      <c r="AF99" s="3">
        <f>IF(N75=D99,1,0)</f>
        <v>0</v>
      </c>
      <c r="AG99" s="3">
        <f>IF(N75&gt;D99,1,0)</f>
        <v>1</v>
      </c>
      <c r="AH99" s="3">
        <f>IF(N75&gt;D99+17,1,0)</f>
        <v>0</v>
      </c>
      <c r="AI99" s="3"/>
      <c r="AJ99" s="3">
        <f t="shared" si="138"/>
        <v>6</v>
      </c>
      <c r="AK99" s="15">
        <f t="shared" si="139"/>
        <v>6</v>
      </c>
      <c r="AL99" s="2"/>
      <c r="AM99" s="2"/>
      <c r="AN99" s="31">
        <f xml:space="preserve"> IF( K75-D99&lt;0,-1,0)</f>
        <v>0</v>
      </c>
      <c r="AO99" s="31">
        <f xml:space="preserve"> IF(K75-D99&gt;17,C99+2,C99+1)</f>
        <v>6</v>
      </c>
      <c r="AP99" s="31">
        <f t="shared" si="140"/>
        <v>2</v>
      </c>
      <c r="AQ99" s="31"/>
      <c r="AR99" s="31"/>
      <c r="AS99" s="31">
        <f t="shared" si="141"/>
        <v>2</v>
      </c>
      <c r="AT99" s="47">
        <f t="shared" si="142"/>
        <v>2</v>
      </c>
      <c r="AU99" s="31">
        <f xml:space="preserve"> IF( L75-I99&lt;0,-1,0)</f>
        <v>0</v>
      </c>
      <c r="AV99" s="31">
        <f xml:space="preserve"> IF(L75-D99&gt;17,C99+2,C99+1)</f>
        <v>6</v>
      </c>
      <c r="AW99" s="31">
        <f t="shared" si="143"/>
        <v>2</v>
      </c>
      <c r="AX99" s="6">
        <f t="shared" si="144"/>
        <v>2</v>
      </c>
      <c r="AY99" s="47">
        <f t="shared" si="145"/>
        <v>2</v>
      </c>
      <c r="AZ99" s="31">
        <f xml:space="preserve"> IF( M75-D99&lt;0,-1,0)</f>
        <v>0</v>
      </c>
      <c r="BA99" s="31">
        <f xml:space="preserve"> IF(M75-D99&gt;17,C99+2,C99+1)</f>
        <v>6</v>
      </c>
      <c r="BB99" s="31">
        <f t="shared" si="146"/>
        <v>3</v>
      </c>
      <c r="BC99" s="31">
        <f t="shared" si="147"/>
        <v>3</v>
      </c>
      <c r="BD99" s="47">
        <f t="shared" si="148"/>
        <v>3</v>
      </c>
      <c r="BE99" s="31">
        <f xml:space="preserve"> IF( N75-D99&lt;0,-1,0)</f>
        <v>0</v>
      </c>
      <c r="BF99" s="31">
        <f xml:space="preserve"> IF(N75-D99&gt;17,C99+2,C99+1)</f>
        <v>6</v>
      </c>
      <c r="BG99" s="31">
        <f t="shared" si="149"/>
        <v>1</v>
      </c>
      <c r="BH99" s="31"/>
      <c r="BI99" s="31"/>
      <c r="BJ99" s="31">
        <f t="shared" si="150"/>
        <v>1</v>
      </c>
      <c r="BK99" s="47">
        <f t="shared" si="151"/>
        <v>1</v>
      </c>
    </row>
    <row r="100" spans="2:63" x14ac:dyDescent="0.25">
      <c r="B100" s="4" t="s">
        <v>2</v>
      </c>
      <c r="C100" s="4">
        <f>SUM(C91:C99)</f>
        <v>36</v>
      </c>
      <c r="D100" s="4"/>
      <c r="E100" s="2"/>
      <c r="F100" s="6">
        <f>SUM(F91:F99)</f>
        <v>55</v>
      </c>
      <c r="G100" s="6">
        <f>SUM(G91:G99)</f>
        <v>49</v>
      </c>
      <c r="H100" s="6">
        <f>SUM(H91:H99)</f>
        <v>51</v>
      </c>
      <c r="I100" s="6">
        <f>SUM(I91:I99)</f>
        <v>53</v>
      </c>
      <c r="J100" s="2"/>
      <c r="K100" s="6">
        <f>SUM(K91:K99)</f>
        <v>48</v>
      </c>
      <c r="L100" s="6">
        <f>SUM(L91:L99)</f>
        <v>44</v>
      </c>
      <c r="M100" s="6">
        <f>SUM(M91:M99)</f>
        <v>48</v>
      </c>
      <c r="N100" s="6">
        <f>SUM(N91:N99)</f>
        <v>51</v>
      </c>
      <c r="O100" s="9"/>
      <c r="P100" s="3" t="s">
        <v>8</v>
      </c>
      <c r="Q100" s="3"/>
      <c r="R100" s="3"/>
      <c r="S100" s="3"/>
      <c r="T100" s="3" t="s">
        <v>8</v>
      </c>
      <c r="U100" s="15">
        <f>SUM(U91:U99)</f>
        <v>44</v>
      </c>
      <c r="V100" s="3" t="s">
        <v>8</v>
      </c>
      <c r="W100" s="3"/>
      <c r="X100" s="3"/>
      <c r="Y100" s="3" t="s">
        <v>8</v>
      </c>
      <c r="Z100" s="15">
        <f>SUM(Z91:Z99)</f>
        <v>40</v>
      </c>
      <c r="AA100" s="3" t="s">
        <v>8</v>
      </c>
      <c r="AB100" s="3"/>
      <c r="AC100" s="3"/>
      <c r="AD100" s="3" t="s">
        <v>8</v>
      </c>
      <c r="AE100" s="15">
        <f>SUM(AE91:AE99)</f>
        <v>42</v>
      </c>
      <c r="AF100" s="3" t="s">
        <v>8</v>
      </c>
      <c r="AG100" s="3"/>
      <c r="AH100" s="3"/>
      <c r="AI100" s="3"/>
      <c r="AJ100" s="3" t="s">
        <v>8</v>
      </c>
      <c r="AK100" s="15">
        <f>SUM(AK91:AK99)</f>
        <v>44</v>
      </c>
      <c r="AL100" s="2"/>
      <c r="AM100" s="2"/>
      <c r="AN100" s="1"/>
      <c r="AO100" s="6" t="s">
        <v>8</v>
      </c>
      <c r="AP100" s="1" t="s">
        <v>8</v>
      </c>
      <c r="AQ100" s="1"/>
      <c r="AR100" s="1"/>
      <c r="AS100" s="6">
        <f>SUM(AS91:AS99)</f>
        <v>12</v>
      </c>
      <c r="AT100" s="49">
        <f>SUM(AT91:AT99)</f>
        <v>12</v>
      </c>
      <c r="AU100" s="1"/>
      <c r="AV100" s="6" t="s">
        <v>8</v>
      </c>
      <c r="AW100" s="1" t="s">
        <v>8</v>
      </c>
      <c r="AX100" s="6">
        <f>SUM(AX91:AX99)</f>
        <v>17</v>
      </c>
      <c r="AY100" s="49">
        <f>SUM(AY91:AY99)</f>
        <v>17</v>
      </c>
      <c r="AZ100" s="6"/>
      <c r="BA100" s="6" t="s">
        <v>8</v>
      </c>
      <c r="BB100" s="6" t="s">
        <v>8</v>
      </c>
      <c r="BC100" s="6">
        <f>SUM(BC91:BC99)</f>
        <v>14</v>
      </c>
      <c r="BD100" s="49">
        <f>SUM(BD91:BD99)</f>
        <v>14</v>
      </c>
      <c r="BE100" s="1"/>
      <c r="BF100" s="6" t="s">
        <v>8</v>
      </c>
      <c r="BG100" s="1" t="s">
        <v>8</v>
      </c>
      <c r="BH100" s="1"/>
      <c r="BI100" s="1"/>
      <c r="BJ100" s="6">
        <f>SUM(BJ91:BJ99)</f>
        <v>11</v>
      </c>
      <c r="BK100" s="49">
        <f>SUM(BK91:BK99)</f>
        <v>11</v>
      </c>
    </row>
    <row r="101" spans="2:63" x14ac:dyDescent="0.25">
      <c r="B101" s="29" t="s">
        <v>1</v>
      </c>
      <c r="C101" s="29">
        <f>C90</f>
        <v>36</v>
      </c>
      <c r="D101" s="29"/>
      <c r="E101" s="2"/>
      <c r="F101" s="31">
        <f>F90</f>
        <v>55</v>
      </c>
      <c r="G101" s="31">
        <f>G90</f>
        <v>54</v>
      </c>
      <c r="H101" s="31">
        <f>H90</f>
        <v>57</v>
      </c>
      <c r="I101" s="31">
        <f>I90</f>
        <v>65</v>
      </c>
      <c r="J101" s="2"/>
      <c r="K101" s="31">
        <f>K90</f>
        <v>46</v>
      </c>
      <c r="L101" s="31">
        <f>L90</f>
        <v>50</v>
      </c>
      <c r="M101" s="31">
        <f>M90</f>
        <v>50</v>
      </c>
      <c r="N101" s="31">
        <f>N90</f>
        <v>53</v>
      </c>
      <c r="O101" s="9"/>
      <c r="P101" s="3" t="s">
        <v>8</v>
      </c>
      <c r="Q101" s="3"/>
      <c r="R101" s="3"/>
      <c r="S101" s="3"/>
      <c r="T101" s="3" t="s">
        <v>8</v>
      </c>
      <c r="U101" s="15">
        <f>U90</f>
        <v>44</v>
      </c>
      <c r="V101" s="3" t="s">
        <v>8</v>
      </c>
      <c r="W101" s="3"/>
      <c r="X101" s="3"/>
      <c r="Y101" s="3" t="s">
        <v>8</v>
      </c>
      <c r="Z101" s="15">
        <f>Z90</f>
        <v>46</v>
      </c>
      <c r="AA101" s="3" t="s">
        <v>8</v>
      </c>
      <c r="AB101" s="3"/>
      <c r="AC101" s="3"/>
      <c r="AD101" s="3" t="s">
        <v>8</v>
      </c>
      <c r="AE101" s="15">
        <f>AE90</f>
        <v>48</v>
      </c>
      <c r="AF101" s="3" t="s">
        <v>8</v>
      </c>
      <c r="AG101" s="3"/>
      <c r="AH101" s="3"/>
      <c r="AI101" s="3"/>
      <c r="AJ101" s="3" t="s">
        <v>8</v>
      </c>
      <c r="AK101" s="15">
        <f>AK90</f>
        <v>56</v>
      </c>
      <c r="AL101" s="2"/>
      <c r="AM101" s="2"/>
      <c r="AN101" s="33"/>
      <c r="AO101" s="32"/>
      <c r="AP101" s="32"/>
      <c r="AQ101" s="32"/>
      <c r="AR101" s="32"/>
      <c r="AS101" s="31">
        <f>AS90</f>
        <v>15</v>
      </c>
      <c r="AT101" s="50">
        <f>AT90</f>
        <v>15</v>
      </c>
      <c r="AU101" s="33"/>
      <c r="AV101" s="32"/>
      <c r="AW101" s="32"/>
      <c r="AX101" s="31">
        <f>AX90</f>
        <v>9</v>
      </c>
      <c r="AY101" s="50">
        <f>AY90</f>
        <v>9</v>
      </c>
      <c r="AZ101" s="31"/>
      <c r="BA101" s="31"/>
      <c r="BB101" s="31"/>
      <c r="BC101" s="31">
        <f>BC90</f>
        <v>8</v>
      </c>
      <c r="BD101" s="50">
        <f>BD90</f>
        <v>8</v>
      </c>
      <c r="BE101" s="33"/>
      <c r="BF101" s="32"/>
      <c r="BG101" s="32"/>
      <c r="BH101" s="32"/>
      <c r="BI101" s="32"/>
      <c r="BJ101" s="31">
        <f>BJ90</f>
        <v>3</v>
      </c>
      <c r="BK101" s="50">
        <f>BK90</f>
        <v>3</v>
      </c>
    </row>
    <row r="102" spans="2:63" x14ac:dyDescent="0.25">
      <c r="B102" s="4" t="s">
        <v>3</v>
      </c>
      <c r="C102" s="4">
        <f>SUM(C100+C101)</f>
        <v>72</v>
      </c>
      <c r="D102" s="4"/>
      <c r="E102" s="13"/>
      <c r="F102" s="6">
        <f>SUM(F100+F101)</f>
        <v>110</v>
      </c>
      <c r="G102" s="6">
        <f>SUM(G100+G101)</f>
        <v>103</v>
      </c>
      <c r="H102" s="6">
        <f>SUM(H100+H101)</f>
        <v>108</v>
      </c>
      <c r="I102" s="6">
        <f>SUM(I100+I101)</f>
        <v>118</v>
      </c>
      <c r="J102" s="13"/>
      <c r="K102" s="6">
        <f>SUM(K100+K101)</f>
        <v>94</v>
      </c>
      <c r="L102" s="6">
        <f>SUM(L100+L101)</f>
        <v>94</v>
      </c>
      <c r="M102" s="6">
        <f>SUM(M100+M101)</f>
        <v>98</v>
      </c>
      <c r="N102" s="6">
        <f>SUM(N100+N101)</f>
        <v>104</v>
      </c>
      <c r="O102" s="21"/>
      <c r="P102" s="3" t="s">
        <v>8</v>
      </c>
      <c r="Q102" s="3"/>
      <c r="R102" s="3"/>
      <c r="S102" s="3"/>
      <c r="T102" s="3" t="s">
        <v>8</v>
      </c>
      <c r="U102" s="15">
        <f>U100+U101</f>
        <v>88</v>
      </c>
      <c r="V102" s="3" t="s">
        <v>8</v>
      </c>
      <c r="W102" s="3"/>
      <c r="X102" s="3"/>
      <c r="Y102" s="3" t="s">
        <v>8</v>
      </c>
      <c r="Z102" s="15">
        <f>Z100+Z101</f>
        <v>86</v>
      </c>
      <c r="AA102" s="3" t="s">
        <v>8</v>
      </c>
      <c r="AB102" s="3"/>
      <c r="AC102" s="3"/>
      <c r="AD102" s="3" t="s">
        <v>8</v>
      </c>
      <c r="AE102" s="15">
        <f>AE100+AE101</f>
        <v>90</v>
      </c>
      <c r="AF102" s="3" t="s">
        <v>8</v>
      </c>
      <c r="AG102" s="3"/>
      <c r="AH102" s="3"/>
      <c r="AI102" s="3"/>
      <c r="AJ102" s="3" t="s">
        <v>8</v>
      </c>
      <c r="AK102" s="15">
        <f>AK100+AK101</f>
        <v>100</v>
      </c>
      <c r="AL102" s="2"/>
      <c r="AM102" s="2"/>
      <c r="AN102" s="3"/>
      <c r="AO102" s="1"/>
      <c r="AP102" s="1"/>
      <c r="AQ102" s="1"/>
      <c r="AR102" s="1"/>
      <c r="AS102" s="6">
        <f>SUM(AS100+AS101)</f>
        <v>27</v>
      </c>
      <c r="AT102" s="49">
        <f>SUM(AT100+AT101)</f>
        <v>27</v>
      </c>
      <c r="AU102" s="3"/>
      <c r="AV102" s="1"/>
      <c r="AW102" s="1"/>
      <c r="AX102" s="6">
        <f>SUM(AX100+AX101)</f>
        <v>26</v>
      </c>
      <c r="AY102" s="49">
        <f>SUM(AY100+AY101)</f>
        <v>26</v>
      </c>
      <c r="AZ102" s="6"/>
      <c r="BA102" s="6"/>
      <c r="BB102" s="6"/>
      <c r="BC102" s="6">
        <f>SUM(BC100+BC101)</f>
        <v>22</v>
      </c>
      <c r="BD102" s="49">
        <f>SUM(BD100+BD101)</f>
        <v>22</v>
      </c>
      <c r="BE102" s="3"/>
      <c r="BF102" s="1"/>
      <c r="BG102" s="1"/>
      <c r="BH102" s="1"/>
      <c r="BI102" s="1"/>
      <c r="BJ102" s="6">
        <f>SUM(BJ100+BJ101)</f>
        <v>14</v>
      </c>
      <c r="BK102" s="49">
        <f>SUM(BK100+BK101)</f>
        <v>14</v>
      </c>
    </row>
    <row r="103" spans="2:63" x14ac:dyDescent="0.25">
      <c r="B103" s="26" t="s">
        <v>8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AL103" s="2"/>
      <c r="AM103" s="2"/>
      <c r="BK103" s="46" t="s">
        <v>8</v>
      </c>
    </row>
    <row r="104" spans="2:63" x14ac:dyDescent="0.25">
      <c r="B104" s="26" t="s">
        <v>8</v>
      </c>
      <c r="C104" s="26"/>
      <c r="D104" s="26"/>
      <c r="E104" s="26"/>
      <c r="F104" s="26"/>
      <c r="G104" s="26"/>
      <c r="H104" s="26"/>
      <c r="I104" s="26"/>
      <c r="J104" s="26"/>
    </row>
  </sheetData>
  <mergeCells count="11">
    <mergeCell ref="P80:T80"/>
    <mergeCell ref="AN78:AX78"/>
    <mergeCell ref="E37:H37"/>
    <mergeCell ref="F78:I78"/>
    <mergeCell ref="E2:H2"/>
    <mergeCell ref="E72:H72"/>
    <mergeCell ref="AN8:AX8"/>
    <mergeCell ref="AN43:AX43"/>
    <mergeCell ref="F8:I8"/>
    <mergeCell ref="F43:I43"/>
    <mergeCell ref="AF10:AJ10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24C109724EB40ADD91B2357B7D358" ma:contentTypeVersion="9" ma:contentTypeDescription="Create a new document." ma:contentTypeScope="" ma:versionID="d7fc5ef4d87ea495fe5c8d5f740b8ef0">
  <xsd:schema xmlns:xsd="http://www.w3.org/2001/XMLSchema" xmlns:xs="http://www.w3.org/2001/XMLSchema" xmlns:p="http://schemas.microsoft.com/office/2006/metadata/properties" xmlns:ns2="4d7f0b7a-903e-4561-8529-e5204578f351" targetNamespace="http://schemas.microsoft.com/office/2006/metadata/properties" ma:root="true" ma:fieldsID="50f661f99bbfd267a58c4960152cfc50" ns2:_="">
    <xsd:import namespace="4d7f0b7a-903e-4561-8529-e5204578f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0b7a-903e-4561-8529-e5204578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d7f0b7a-903e-4561-8529-e5204578f351" xsi:nil="true"/>
  </documentManagement>
</p:properties>
</file>

<file path=customXml/itemProps1.xml><?xml version="1.0" encoding="utf-8"?>
<ds:datastoreItem xmlns:ds="http://schemas.openxmlformats.org/officeDocument/2006/customXml" ds:itemID="{28AB5280-2A9F-4DA9-A03C-6A9346AD06DB}"/>
</file>

<file path=customXml/itemProps2.xml><?xml version="1.0" encoding="utf-8"?>
<ds:datastoreItem xmlns:ds="http://schemas.openxmlformats.org/officeDocument/2006/customXml" ds:itemID="{2A861D17-F510-4727-9F73-3248AAAF021F}"/>
</file>

<file path=customXml/itemProps3.xml><?xml version="1.0" encoding="utf-8"?>
<ds:datastoreItem xmlns:ds="http://schemas.openxmlformats.org/officeDocument/2006/customXml" ds:itemID="{08D24079-28DE-4A13-87B6-EFF9B6EFA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DAY 1 INPUT</vt:lpstr>
      <vt:lpstr>Day1summary</vt:lpstr>
      <vt:lpstr>DAY 2 INPUT</vt:lpstr>
      <vt:lpstr>Day2summary</vt:lpstr>
      <vt:lpstr>Saturday points</vt:lpstr>
      <vt:lpstr>RESULTS</vt:lpstr>
      <vt:lpstr> Info Only - Ryder Cup SS</vt:lpstr>
      <vt:lpstr>Ryder Cup DS</vt:lpstr>
      <vt:lpstr>Day 1 Cards</vt:lpstr>
      <vt:lpstr>Day 2 Cards</vt:lpstr>
      <vt:lpstr>Handicap Review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John Page</dc:creator>
  <cp:lastModifiedBy>Andrews Neil</cp:lastModifiedBy>
  <cp:lastPrinted>2014-09-09T14:24:19Z</cp:lastPrinted>
  <dcterms:created xsi:type="dcterms:W3CDTF">2013-05-02T11:32:22Z</dcterms:created>
  <dcterms:modified xsi:type="dcterms:W3CDTF">2016-07-12T09:06:58Z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256400</vt:r8>
  </property>
  <property fmtid="{D5CDD505-2E9C-101B-9397-08002B2CF9AE}" pid="3" name="ContentTypeId">
    <vt:lpwstr>0x01010055224C109724EB40ADD91B2357B7D358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